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2.xml" ContentType="application/vnd.openxmlformats-officedocument.drawing+xml"/>
  <Override PartName="/xl/pivotTables/pivotTable1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engelman\Desktop\Shelly work\AEA Summer institute 2020\Sample Dashboards\"/>
    </mc:Choice>
  </mc:AlternateContent>
  <xr:revisionPtr revIDLastSave="0" documentId="13_ncr:1_{4DEEEB7B-5507-4800-B2FE-B711E3241420}" xr6:coauthVersionLast="45" xr6:coauthVersionMax="45" xr10:uidLastSave="{00000000-0000-0000-0000-000000000000}"/>
  <bookViews>
    <workbookView xWindow="-120" yWindow="-120" windowWidth="29040" windowHeight="15840" xr2:uid="{244061B6-7B2D-4A40-BF54-7A0A752433E9}"/>
  </bookViews>
  <sheets>
    <sheet name="Dashboard" sheetId="1" r:id="rId1"/>
    <sheet name="Pivot" sheetId="4" state="hidden" r:id="rId2"/>
    <sheet name="Costumer Profile" sheetId="7" r:id="rId3"/>
    <sheet name="Sheet3" sheetId="8" state="hidden" r:id="rId4"/>
    <sheet name="Data" sheetId="2" state="hidden" r:id="rId5"/>
    <sheet name="Note" sheetId="5" r:id="rId6"/>
  </sheets>
  <definedNames>
    <definedName name="_xlnm._FilterDatabase" localSheetId="4" hidden="1">Data!$A$1:$I$136</definedName>
    <definedName name="Slicer_Generation">#N/A</definedName>
    <definedName name="Slicer_Household_Income">#N/A</definedName>
  </definedNames>
  <calcPr calcId="181029"/>
  <pivotCaches>
    <pivotCache cacheId="0" r:id="rId7"/>
    <pivotCache cacheId="1" r:id="rId8"/>
    <pivotCache cacheId="2"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4" l="1"/>
  <c r="C44" i="4"/>
  <c r="F67" i="4"/>
  <c r="B47" i="4"/>
  <c r="C43" i="4"/>
  <c r="F60" i="4"/>
  <c r="B45" i="4"/>
  <c r="B43" i="4"/>
  <c r="B44" i="4"/>
  <c r="E82" i="4"/>
  <c r="F59" i="4"/>
  <c r="B46" i="4"/>
  <c r="E81" i="4"/>
  <c r="F61" i="4"/>
  <c r="C47" i="4"/>
  <c r="E80" i="4"/>
  <c r="C46" i="4"/>
  <c r="F69" i="4"/>
  <c r="C45" i="4"/>
  <c r="F68" i="4"/>
</calcChain>
</file>

<file path=xl/sharedStrings.xml><?xml version="1.0" encoding="utf-8"?>
<sst xmlns="http://schemas.openxmlformats.org/spreadsheetml/2006/main" count="1185" uniqueCount="53">
  <si>
    <t>ID #</t>
  </si>
  <si>
    <t>Generation</t>
  </si>
  <si>
    <t>Millenials (1980-1994)</t>
  </si>
  <si>
    <t>Gen X (1965-1979)</t>
  </si>
  <si>
    <t>Baby Boomer (1946-1964)</t>
  </si>
  <si>
    <t>Household Income</t>
  </si>
  <si>
    <t>Upper (&gt; $150,000)</t>
  </si>
  <si>
    <t>Lower (&lt; $48,000)</t>
  </si>
  <si>
    <t>Middle ($48,000-$149,000)</t>
  </si>
  <si>
    <t>Will spend more</t>
  </si>
  <si>
    <t>Will spend less</t>
  </si>
  <si>
    <t>Will spend about the same</t>
  </si>
  <si>
    <t>Compared to 2019, how much do you intend to spend during the holidays this year?</t>
  </si>
  <si>
    <t>How far did you travel last year?</t>
  </si>
  <si>
    <t>How far do you intend to travel this year?</t>
  </si>
  <si>
    <t>1-4 hour flight</t>
  </si>
  <si>
    <t>4-8 hour flight</t>
  </si>
  <si>
    <t>4+ hour driving distance</t>
  </si>
  <si>
    <t>0-2 hour driving distance</t>
  </si>
  <si>
    <t>Stay home</t>
  </si>
  <si>
    <t>Did you decorate for the holidays in 2019</t>
  </si>
  <si>
    <t>Will you decorate for the holidays this year?</t>
  </si>
  <si>
    <t>Big Box Stores</t>
  </si>
  <si>
    <t>Online</t>
  </si>
  <si>
    <t>Local Retail Stores</t>
  </si>
  <si>
    <t>Where do you intend to shop for the majority of your presents this year? (select one)</t>
  </si>
  <si>
    <t>Not at all</t>
  </si>
  <si>
    <t>8+ hour flight</t>
  </si>
  <si>
    <t>Row Labels</t>
  </si>
  <si>
    <t>Grand Total</t>
  </si>
  <si>
    <t>Count of Compared to 2019, how much do you intend to spend during the holidays this year?</t>
  </si>
  <si>
    <t>Count of How far did you travel last year?</t>
  </si>
  <si>
    <t>Count of How far do you intend to travel this year?</t>
  </si>
  <si>
    <t>Count of Did you decorate for the holidays in 2019</t>
  </si>
  <si>
    <t>Count of Will you decorate for the holidays this year?</t>
  </si>
  <si>
    <t>A lot</t>
  </si>
  <si>
    <t xml:space="preserve">A little  </t>
  </si>
  <si>
    <t>A little</t>
  </si>
  <si>
    <t>x</t>
  </si>
  <si>
    <t>y</t>
  </si>
  <si>
    <t>Count of Where do you intend to shop for the majority of your presents this year? (select one)</t>
  </si>
  <si>
    <t>Count of ID #</t>
  </si>
  <si>
    <t>Shelly Engelman, PhD</t>
  </si>
  <si>
    <t>All Right Reserved 2020 ©</t>
  </si>
  <si>
    <t>Please do not distribute, use or modify without permission by Shelly Engelman, PhD</t>
  </si>
  <si>
    <t>Data and questions have been modified and truncated for privacy and confidentiality purposes. Data, thus, do not reflect actual consumer behavior.</t>
  </si>
  <si>
    <t xml:space="preserve"> </t>
  </si>
  <si>
    <t>Column Labels</t>
  </si>
  <si>
    <t>Count of Household Income</t>
  </si>
  <si>
    <t/>
  </si>
  <si>
    <t>Generational icons were derived from: https://learnwithluma.com/the-multi-generational-drivers-keys-to-bridging-the-generations/</t>
  </si>
  <si>
    <t>(blank)</t>
  </si>
  <si>
    <t>Count of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</si>
</sst>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sz val="11"/>
      <color theme="1"/>
      <name val="Calibri"/>
      <family val="2"/>
      <scheme val="minor"/>
    </font>
    <font>
      <sz val="12"/>
      <color theme="1"/>
      <name val="Berlin Sans FB Demi"/>
      <family val="2"/>
    </font>
    <font>
      <sz val="14"/>
      <color theme="1"/>
      <name val="Berlin Sans FB Demi"/>
      <family val="2"/>
    </font>
    <font>
      <sz val="18"/>
      <color theme="1"/>
      <name val="Berlin Sans FB Demi"/>
      <family val="2"/>
    </font>
    <font>
      <sz val="18"/>
      <color theme="1"/>
      <name val="Calibri"/>
      <family val="2"/>
      <scheme val="minor"/>
    </font>
    <font>
      <i/>
      <u/>
      <sz val="11"/>
      <color theme="0"/>
      <name val="Calibri Light"/>
      <family val="2"/>
      <scheme val="major"/>
    </font>
    <font>
      <b/>
      <sz val="18"/>
      <color theme="0"/>
      <name val="Calibri"/>
      <family val="2"/>
      <scheme val="minor"/>
    </font>
    <font>
      <b/>
      <sz val="18"/>
      <color theme="1"/>
      <name val="Calibri"/>
      <family val="2"/>
      <scheme val="minor"/>
    </font>
  </fonts>
  <fills count="5">
    <fill>
      <patternFill patternType="none"/>
    </fill>
    <fill>
      <patternFill patternType="gray125"/>
    </fill>
    <fill>
      <patternFill patternType="solid">
        <fgColor rgb="FFD9B93E"/>
        <bgColor indexed="64"/>
      </patternFill>
    </fill>
    <fill>
      <patternFill patternType="solid">
        <fgColor theme="0"/>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1">
    <xf numFmtId="0" fontId="0" fillId="0" borderId="0" xfId="0"/>
    <xf numFmtId="0" fontId="0" fillId="2" borderId="0" xfId="0" applyFill="1"/>
    <xf numFmtId="0" fontId="0" fillId="0" borderId="0" xfId="0" pivotButton="1"/>
    <xf numFmtId="0" fontId="0" fillId="0" borderId="0" xfId="0" applyAlignment="1">
      <alignment horizontal="left"/>
    </xf>
    <xf numFmtId="9" fontId="0" fillId="0" borderId="0" xfId="0" applyNumberFormat="1"/>
    <xf numFmtId="0" fontId="0" fillId="0" borderId="1" xfId="0" applyBorder="1"/>
    <xf numFmtId="0" fontId="0" fillId="0" borderId="1" xfId="0" applyBorder="1" applyAlignment="1">
      <alignment horizontal="left"/>
    </xf>
    <xf numFmtId="9" fontId="0" fillId="0" borderId="1" xfId="0" applyNumberFormat="1" applyBorder="1"/>
    <xf numFmtId="0" fontId="0" fillId="0" borderId="0" xfId="0" applyNumberFormat="1"/>
    <xf numFmtId="9" fontId="0" fillId="0" borderId="0" xfId="1" applyFont="1"/>
    <xf numFmtId="9" fontId="0" fillId="0" borderId="1" xfId="1" applyFont="1" applyBorder="1"/>
    <xf numFmtId="0" fontId="0" fillId="4" borderId="0" xfId="0" applyFill="1"/>
    <xf numFmtId="0" fontId="5" fillId="2" borderId="0" xfId="0" applyFont="1" applyFill="1" applyAlignment="1">
      <alignment wrapText="1"/>
    </xf>
    <xf numFmtId="0" fontId="3" fillId="4" borderId="0" xfId="0" applyFont="1" applyFill="1" applyAlignment="1">
      <alignment vertical="center" wrapText="1"/>
    </xf>
    <xf numFmtId="0" fontId="3" fillId="4" borderId="0" xfId="0" applyFont="1" applyFill="1" applyAlignment="1">
      <alignment horizontal="center" vertical="center" wrapText="1"/>
    </xf>
    <xf numFmtId="9" fontId="5"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2" fillId="4" borderId="0" xfId="0" applyFont="1" applyFill="1" applyAlignment="1">
      <alignment horizontal="center" vertical="center" wrapText="1"/>
    </xf>
    <xf numFmtId="9" fontId="7" fillId="3" borderId="1"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0" fontId="6" fillId="4" borderId="0" xfId="0" applyFont="1" applyFill="1" applyAlignment="1">
      <alignment horizontal="center"/>
    </xf>
  </cellXfs>
  <cellStyles count="2">
    <cellStyle name="Normal" xfId="0" builtinId="0"/>
    <cellStyle name="Percent" xfId="1" builtinId="5"/>
  </cellStyles>
  <dxfs count="141">
    <dxf>
      <fill>
        <patternFill>
          <bgColor rgb="FFFF0000"/>
        </patternFill>
      </fill>
    </dxf>
    <dxf>
      <font>
        <b/>
      </font>
    </dxf>
    <dxf>
      <font>
        <color theme="0"/>
      </font>
    </dxf>
    <dxf>
      <font>
        <sz val="12"/>
      </font>
    </dxf>
    <dxf>
      <alignment vertical="center"/>
    </dxf>
    <dxf>
      <alignment vertical="center"/>
    </dxf>
    <dxf>
      <alignment vertical="center"/>
    </dxf>
    <dxf>
      <alignment vertical="center"/>
    </dxf>
    <dxf>
      <alignment wrapText="1"/>
    </dxf>
    <dxf>
      <alignment wrapText="1"/>
    </dxf>
    <dxf>
      <alignment horizontal="center"/>
    </dxf>
    <dxf>
      <alignment horizontal="center"/>
    </dxf>
    <dxf>
      <font>
        <sz val="14"/>
      </font>
    </dxf>
    <dxf>
      <font>
        <sz val="14"/>
      </font>
    </dxf>
    <dxf>
      <alignment horizontal="center"/>
    </dxf>
    <dxf>
      <alignment wrapText="1"/>
    </dxf>
    <dxf>
      <alignment wrapText="1"/>
    </dxf>
    <dxf>
      <font>
        <sz val="18"/>
      </font>
    </dxf>
    <dxf>
      <font>
        <sz val="18"/>
      </font>
    </dxf>
    <dxf>
      <font>
        <name val="Berlin Sans FB Demi"/>
        <scheme val="none"/>
      </font>
    </dxf>
    <dxf>
      <font>
        <name val="Berlin Sans FB Demi"/>
        <scheme val="none"/>
      </font>
    </dxf>
    <dxf>
      <font>
        <name val="Berlin Sans FB Demi"/>
        <scheme val="none"/>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numFmt numFmtId="13" formatCode="0%"/>
    </dxf>
    <dxf>
      <font>
        <b/>
      </font>
    </dxf>
    <dxf>
      <font>
        <color theme="0"/>
      </font>
    </dxf>
    <dxf>
      <font>
        <sz val="12"/>
      </font>
    </dxf>
    <dxf>
      <alignment vertical="center"/>
    </dxf>
    <dxf>
      <alignment vertical="center"/>
    </dxf>
    <dxf>
      <alignment vertical="center"/>
    </dxf>
    <dxf>
      <alignment vertical="center"/>
    </dxf>
    <dxf>
      <alignment horizontal="center"/>
    </dxf>
    <dxf>
      <alignment horizontal="center"/>
    </dxf>
    <dxf>
      <font>
        <sz val="14"/>
      </font>
    </dxf>
    <dxf>
      <font>
        <sz val="14"/>
      </font>
    </dxf>
    <dxf>
      <alignment wrapText="1"/>
    </dxf>
    <dxf>
      <alignment wrapText="1"/>
    </dxf>
    <dxf>
      <alignment horizontal="center"/>
    </dxf>
    <dxf>
      <alignment wrapText="1"/>
    </dxf>
    <dxf>
      <alignment wrapText="1"/>
    </dxf>
    <dxf>
      <font>
        <sz val="18"/>
      </font>
    </dxf>
    <dxf>
      <font>
        <sz val="18"/>
      </font>
    </dxf>
    <dxf>
      <font>
        <name val="Berlin Sans FB Demi"/>
        <scheme val="none"/>
      </font>
    </dxf>
    <dxf>
      <font>
        <name val="Berlin Sans FB Demi"/>
        <scheme val="none"/>
      </font>
    </dxf>
    <dxf>
      <font>
        <name val="Berlin Sans FB Demi"/>
        <scheme val="none"/>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numFmt numFmtId="13" formatCode="0%"/>
    </dxf>
    <dxf>
      <font>
        <b/>
      </font>
    </dxf>
    <dxf>
      <alignment horizontal="center"/>
    </dxf>
    <dxf>
      <font>
        <color theme="0"/>
      </font>
    </dxf>
    <dxf>
      <font>
        <sz val="12"/>
      </font>
    </dxf>
    <dxf>
      <alignment vertical="center"/>
    </dxf>
    <dxf>
      <alignment vertical="center"/>
    </dxf>
    <dxf>
      <alignment vertical="center"/>
    </dxf>
    <dxf>
      <alignment vertical="center"/>
    </dxf>
    <dxf>
      <alignment wrapText="1"/>
    </dxf>
    <dxf>
      <alignment wrapText="1"/>
    </dxf>
    <dxf>
      <font>
        <sz val="14"/>
      </font>
    </dxf>
    <dxf>
      <font>
        <sz val="14"/>
      </font>
    </dxf>
    <dxf>
      <alignment horizontal="center"/>
    </dxf>
    <dxf>
      <font>
        <sz val="18"/>
      </font>
    </dxf>
    <dxf>
      <font>
        <sz val="18"/>
      </font>
    </dxf>
    <dxf>
      <alignment wrapText="1"/>
    </dxf>
    <dxf>
      <alignment wrapText="1"/>
    </dxf>
    <dxf>
      <font>
        <name val="Berlin Sans FB Demi"/>
        <scheme val="none"/>
      </font>
    </dxf>
    <dxf>
      <font>
        <name val="Berlin Sans FB Demi"/>
        <scheme val="none"/>
      </font>
    </dxf>
    <dxf>
      <font>
        <name val="Berlin Sans FB Demi"/>
        <scheme val="none"/>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fill>
        <patternFill patternType="solid">
          <bgColor rgb="FFD9B93E"/>
        </patternFill>
      </fill>
    </dxf>
    <dxf>
      <numFmt numFmtId="13" formatCode="0%"/>
    </dxf>
    <dxf>
      <numFmt numFmtId="13" formatCode="0%"/>
    </dxf>
    <dxf>
      <numFmt numFmtId="13" formatCode="0%"/>
    </dxf>
    <dxf>
      <numFmt numFmtId="14" formatCode="0.00%"/>
    </dxf>
    <dxf>
      <numFmt numFmtId="0" formatCode="General"/>
    </dxf>
    <dxf>
      <numFmt numFmtId="0" formatCode="General"/>
    </dxf>
    <dxf>
      <numFmt numFmtId="0" formatCode="General"/>
    </dxf>
    <dxf>
      <numFmt numFmtId="13" formatCode="0%"/>
    </dxf>
    <dxf>
      <numFmt numFmtId="14" formatCode="0.00%"/>
    </dxf>
    <dxf>
      <numFmt numFmtId="13" formatCode="0%"/>
    </dxf>
    <dxf>
      <numFmt numFmtId="14" formatCode="0.00%"/>
    </dxf>
    <dxf>
      <numFmt numFmtId="13" formatCode="0%"/>
    </dxf>
    <dxf>
      <numFmt numFmtId="14" formatCode="0.00%"/>
    </dxf>
    <dxf>
      <numFmt numFmtId="13" formatCode="0%"/>
    </dxf>
    <dxf>
      <numFmt numFmtId="13" formatCode="0%"/>
    </dxf>
    <dxf>
      <numFmt numFmtId="14" formatCode="0.00%"/>
    </dxf>
    <dxf>
      <font>
        <sz val="20"/>
        <color theme="1"/>
        <name val="Berlin Sans FB Demi"/>
        <family val="2"/>
        <scheme val="none"/>
      </font>
      <border>
        <bottom style="thin">
          <color theme="7"/>
        </bottom>
        <vertical/>
        <horizontal/>
      </border>
    </dxf>
    <dxf>
      <font>
        <sz val="14"/>
        <color theme="1"/>
        <name val="Berlin Sans FB Demi"/>
        <family val="2"/>
        <scheme val="none"/>
      </font>
      <fill>
        <patternFill>
          <bgColor theme="0" tint="-0.14996795556505021"/>
        </patternFill>
      </fill>
      <border>
        <left style="thin">
          <color theme="7"/>
        </left>
        <right style="thin">
          <color theme="7"/>
        </right>
        <top style="thin">
          <color theme="7"/>
        </top>
        <bottom style="thin">
          <color theme="7"/>
        </bottom>
        <vertical/>
        <horizontal/>
      </border>
    </dxf>
    <dxf>
      <font>
        <name val="Berlin Sans FB Demi"/>
        <family val="2"/>
        <scheme val="none"/>
      </font>
    </dxf>
  </dxfs>
  <tableStyles count="2" defaultTableStyle="TableStyleMedium2" defaultPivotStyle="PivotStyleLight16">
    <tableStyle name="Slicer Style 1" pivot="0" table="0" count="1" xr9:uid="{55639725-C4BC-4F36-9D4C-86C64875D3BF}">
      <tableStyleElement type="wholeTable" dxfId="140"/>
    </tableStyle>
    <tableStyle name="SlicerStyleLight4 2_holiday" pivot="0" table="0" count="10" xr9:uid="{06FB6B8C-08B1-4774-9FCC-7F5114EAFC52}">
      <tableStyleElement type="wholeTable" dxfId="139"/>
      <tableStyleElement type="headerRow" dxfId="138"/>
    </tableStyle>
  </tableStyles>
  <colors>
    <mruColors>
      <color rgb="FF5C887C"/>
      <color rgb="FFD9B93E"/>
      <color rgb="FFEF569F"/>
      <color rgb="FF395251"/>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StyleLight4 2_holiday">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[Holiday Covid Dashboard.xlsx]Pivot!PivotTable1</c:name>
    <c:fmtId val="2"/>
  </c:pivotSource>
  <c:chart>
    <c:title>
      <c:tx>
        <c:rich>
          <a:bodyPr rot="0" spcFirstLastPara="1" vertOverflow="ellipsis" vert="horz" wrap="square" anchor="ctr" anchorCtr="1"/>
          <a:lstStyle/>
          <a:p>
            <a:pPr>
              <a:defRPr sz="2000" b="0" i="0" u="none" strike="noStrike" kern="1200" spc="0" baseline="0">
                <a:solidFill>
                  <a:schemeClr val="bg1"/>
                </a:solidFill>
                <a:latin typeface="Arial Narrow" panose="020B0606020202030204" pitchFamily="34" charset="0"/>
                <a:ea typeface="+mn-ea"/>
                <a:cs typeface="+mn-cs"/>
              </a:defRPr>
            </a:pPr>
            <a:r>
              <a:rPr lang="en-US" sz="1600" i="1">
                <a:solidFill>
                  <a:schemeClr val="bg1"/>
                </a:solidFill>
              </a:rPr>
              <a:t>Compared to last year (2019), I...</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bg1"/>
              </a:solidFill>
              <a:latin typeface="Arial Narrow" panose="020B060602020203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Arial Narrow" panose="020B0606020202030204" pitchFamily="34" charset="0"/>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EF569F"/>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EF569F"/>
                  </a:solidFill>
                  <a:latin typeface="Arial Narrow" panose="020B0606020202030204" pitchFamily="34" charset="0"/>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rgbClr val="5C887C"/>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5C887C"/>
                  </a:solidFill>
                  <a:latin typeface="Arial Narrow" panose="020B0606020202030204" pitchFamily="34" charset="0"/>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rgbClr val="D9B93E"/>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D9B93E"/>
                  </a:solidFill>
                  <a:latin typeface="Arial Narrow" panose="020B0606020202030204" pitchFamily="34" charset="0"/>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Arial Narrow" panose="020B0606020202030204" pitchFamily="34" charset="0"/>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D9B93E"/>
          </a:solidFill>
          <a:ln>
            <a:noFill/>
          </a:ln>
          <a:effectLst/>
        </c:spPr>
      </c:pivotFmt>
      <c:pivotFmt>
        <c:idx val="6"/>
        <c:spPr>
          <a:solidFill>
            <a:srgbClr val="EF569F"/>
          </a:solidFill>
          <a:ln>
            <a:noFill/>
          </a:ln>
          <a:effectLst/>
        </c:spPr>
      </c:pivotFmt>
      <c:pivotFmt>
        <c:idx val="7"/>
        <c:spPr>
          <a:solidFill>
            <a:srgbClr val="5C887C"/>
          </a:solidFill>
          <a:ln>
            <a:noFill/>
          </a:ln>
          <a:effectLst/>
        </c:spPr>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Arial Narrow" panose="020B0606020202030204" pitchFamily="34" charset="0"/>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bg1">
              <a:lumMod val="50000"/>
            </a:schemeClr>
          </a:solidFill>
          <a:ln>
            <a:noFill/>
          </a:ln>
          <a:effectLst/>
        </c:spPr>
      </c:pivotFmt>
      <c:pivotFmt>
        <c:idx val="10"/>
        <c:spPr>
          <a:solidFill>
            <a:srgbClr val="EF569F"/>
          </a:solidFill>
          <a:ln>
            <a:noFill/>
          </a:ln>
          <a:effectLst/>
        </c:spPr>
      </c:pivotFmt>
      <c:pivotFmt>
        <c:idx val="11"/>
        <c:spPr>
          <a:solidFill>
            <a:srgbClr val="5C887C"/>
          </a:solidFill>
          <a:ln>
            <a:noFill/>
          </a:ln>
          <a:effectLst/>
        </c:spPr>
      </c:pivotFmt>
    </c:pivotFmts>
    <c:plotArea>
      <c:layout/>
      <c:barChart>
        <c:barDir val="bar"/>
        <c:grouping val="clustered"/>
        <c:varyColors val="0"/>
        <c:ser>
          <c:idx val="0"/>
          <c:order val="0"/>
          <c:tx>
            <c:strRef>
              <c:f>Pivot!$B$3</c:f>
              <c:strCache>
                <c:ptCount val="1"/>
                <c:pt idx="0">
                  <c:v>Total</c:v>
                </c:pt>
              </c:strCache>
            </c:strRef>
          </c:tx>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DCAE-472D-851F-CF5F81DA0F55}"/>
              </c:ext>
            </c:extLst>
          </c:dPt>
          <c:dPt>
            <c:idx val="1"/>
            <c:invertIfNegative val="0"/>
            <c:bubble3D val="0"/>
            <c:spPr>
              <a:solidFill>
                <a:srgbClr val="EF569F"/>
              </a:solidFill>
              <a:ln>
                <a:noFill/>
              </a:ln>
              <a:effectLst/>
            </c:spPr>
            <c:extLst>
              <c:ext xmlns:c16="http://schemas.microsoft.com/office/drawing/2014/chart" uri="{C3380CC4-5D6E-409C-BE32-E72D297353CC}">
                <c16:uniqueId val="{00000003-DCAE-472D-851F-CF5F81DA0F55}"/>
              </c:ext>
            </c:extLst>
          </c:dPt>
          <c:dPt>
            <c:idx val="2"/>
            <c:invertIfNegative val="0"/>
            <c:bubble3D val="0"/>
            <c:spPr>
              <a:solidFill>
                <a:srgbClr val="5C887C"/>
              </a:solidFill>
              <a:ln>
                <a:noFill/>
              </a:ln>
              <a:effectLst/>
            </c:spPr>
            <c:extLst>
              <c:ext xmlns:c16="http://schemas.microsoft.com/office/drawing/2014/chart" uri="{C3380CC4-5D6E-409C-BE32-E72D297353CC}">
                <c16:uniqueId val="{00000005-DCAE-472D-851F-CF5F81DA0F55}"/>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Arial Narrow" panose="020B060602020203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Pivot!$A$4:$A$7</c:f>
              <c:strCache>
                <c:ptCount val="3"/>
                <c:pt idx="0">
                  <c:v>Will spend about the same</c:v>
                </c:pt>
                <c:pt idx="1">
                  <c:v>Will spend less</c:v>
                </c:pt>
                <c:pt idx="2">
                  <c:v>Will spend more</c:v>
                </c:pt>
              </c:strCache>
            </c:strRef>
          </c:cat>
          <c:val>
            <c:numRef>
              <c:f>Pivot!$B$4:$B$7</c:f>
              <c:numCache>
                <c:formatCode>0%</c:formatCode>
                <c:ptCount val="3"/>
                <c:pt idx="0">
                  <c:v>0.1206896551724138</c:v>
                </c:pt>
                <c:pt idx="1">
                  <c:v>0.56896551724137934</c:v>
                </c:pt>
                <c:pt idx="2">
                  <c:v>0.31034482758620691</c:v>
                </c:pt>
              </c:numCache>
            </c:numRef>
          </c:val>
          <c:extLst>
            <c:ext xmlns:c16="http://schemas.microsoft.com/office/drawing/2014/chart" uri="{C3380CC4-5D6E-409C-BE32-E72D297353CC}">
              <c16:uniqueId val="{00000006-DCAE-472D-851F-CF5F81DA0F55}"/>
            </c:ext>
          </c:extLst>
        </c:ser>
        <c:dLbls>
          <c:showLegendKey val="0"/>
          <c:showVal val="0"/>
          <c:showCatName val="0"/>
          <c:showSerName val="0"/>
          <c:showPercent val="0"/>
          <c:showBubbleSize val="0"/>
        </c:dLbls>
        <c:gapWidth val="39"/>
        <c:axId val="499543064"/>
        <c:axId val="499537488"/>
      </c:barChart>
      <c:catAx>
        <c:axId val="499543064"/>
        <c:scaling>
          <c:orientation val="minMax"/>
        </c:scaling>
        <c:delete val="1"/>
        <c:axPos val="l"/>
        <c:numFmt formatCode="General" sourceLinked="1"/>
        <c:majorTickMark val="none"/>
        <c:minorTickMark val="none"/>
        <c:tickLblPos val="nextTo"/>
        <c:crossAx val="499537488"/>
        <c:crosses val="autoZero"/>
        <c:auto val="1"/>
        <c:lblAlgn val="ctr"/>
        <c:lblOffset val="100"/>
        <c:noMultiLvlLbl val="0"/>
      </c:catAx>
      <c:valAx>
        <c:axId val="499537488"/>
        <c:scaling>
          <c:orientation val="minMax"/>
          <c:max val="1"/>
          <c:min val="0"/>
        </c:scaling>
        <c:delete val="1"/>
        <c:axPos val="b"/>
        <c:numFmt formatCode="0%" sourceLinked="1"/>
        <c:majorTickMark val="none"/>
        <c:minorTickMark val="none"/>
        <c:tickLblPos val="nextTo"/>
        <c:crossAx val="49954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Narrow" panose="020B060602020203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sz="2800">
                <a:solidFill>
                  <a:schemeClr val="bg1">
                    <a:lumMod val="65000"/>
                  </a:schemeClr>
                </a:solidFill>
              </a:rPr>
              <a:t>2019</a:t>
            </a:r>
            <a:r>
              <a:rPr lang="en-US" sz="2800"/>
              <a:t> </a:t>
            </a:r>
            <a:r>
              <a:rPr lang="en-US" sz="2800" i="1">
                <a:solidFill>
                  <a:schemeClr val="bg1"/>
                </a:solidFill>
              </a:rPr>
              <a:t>vs</a:t>
            </a:r>
            <a:r>
              <a:rPr lang="en-US" sz="2800"/>
              <a:t> </a:t>
            </a:r>
            <a:r>
              <a:rPr lang="en-US" sz="2800" b="1">
                <a:solidFill>
                  <a:srgbClr val="D9B93E"/>
                </a:solidFill>
              </a:rPr>
              <a:t>2020</a:t>
            </a:r>
          </a:p>
        </c:rich>
      </c:tx>
      <c:layout>
        <c:manualLayout>
          <c:xMode val="edge"/>
          <c:yMode val="edge"/>
          <c:x val="0.42668125697204423"/>
          <c:y val="7.6577670618447002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3.0312406562061019E-2"/>
          <c:y val="2.0412925915173585E-2"/>
          <c:w val="0.97059549002088019"/>
          <c:h val="0.66023333860746325"/>
        </c:manualLayout>
      </c:layout>
      <c:lineChart>
        <c:grouping val="standard"/>
        <c:varyColors val="0"/>
        <c:ser>
          <c:idx val="0"/>
          <c:order val="0"/>
          <c:tx>
            <c:strRef>
              <c:f>Pivot!$B$42</c:f>
              <c:strCache>
                <c:ptCount val="1"/>
                <c:pt idx="0">
                  <c:v>2019</c:v>
                </c:pt>
              </c:strCache>
            </c:strRef>
          </c:tx>
          <c:spPr>
            <a:ln w="28575" cap="rnd">
              <a:solidFill>
                <a:schemeClr val="bg1">
                  <a:lumMod val="85000"/>
                </a:schemeClr>
              </a:solidFill>
              <a:round/>
            </a:ln>
            <a:effectLst/>
          </c:spPr>
          <c:marker>
            <c:symbol val="circle"/>
            <c:size val="9"/>
            <c:spPr>
              <a:solidFill>
                <a:schemeClr val="bg1">
                  <a:lumMod val="85000"/>
                </a:schemeClr>
              </a:solidFill>
              <a:ln w="9525">
                <a:solidFill>
                  <a:schemeClr val="bg1">
                    <a:lumMod val="85000"/>
                  </a:schemeClr>
                </a:solidFill>
              </a:ln>
              <a:effectLst/>
            </c:spPr>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72-4A90-95BC-79B73E0C95DE}"/>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bg1">
                        <a:lumMod val="85000"/>
                      </a:schemeClr>
                    </a:solidFill>
                    <a:latin typeface="Arial Narrow" panose="020B0606020202030204" pitchFamily="34" charset="0"/>
                    <a:ea typeface="+mn-ea"/>
                    <a:cs typeface="+mn-cs"/>
                  </a:defRPr>
                </a:pPr>
                <a:endParaRPr lang="en-US"/>
              </a:p>
            </c:txPr>
            <c:dLblPos val="l"/>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Pivot!$A$43:$A$48</c:f>
              <c:strCache>
                <c:ptCount val="6"/>
                <c:pt idx="0">
                  <c:v>Stay home</c:v>
                </c:pt>
                <c:pt idx="1">
                  <c:v>0-2 hour driving distance</c:v>
                </c:pt>
                <c:pt idx="2">
                  <c:v>4+ hour driving distance</c:v>
                </c:pt>
                <c:pt idx="3">
                  <c:v>1-4 hour flight</c:v>
                </c:pt>
                <c:pt idx="4">
                  <c:v>4-8 hour flight</c:v>
                </c:pt>
                <c:pt idx="5">
                  <c:v>8+ hour flight</c:v>
                </c:pt>
              </c:strCache>
            </c:strRef>
          </c:cat>
          <c:val>
            <c:numRef>
              <c:f>Pivot!$B$43:$B$48</c:f>
              <c:numCache>
                <c:formatCode>0%</c:formatCode>
                <c:ptCount val="6"/>
                <c:pt idx="0">
                  <c:v>0.18965517241379309</c:v>
                </c:pt>
                <c:pt idx="1">
                  <c:v>0.15517241379310345</c:v>
                </c:pt>
                <c:pt idx="2">
                  <c:v>0.13793103448275862</c:v>
                </c:pt>
                <c:pt idx="3">
                  <c:v>0.37931034482758619</c:v>
                </c:pt>
                <c:pt idx="4">
                  <c:v>1.7241379310344827E-2</c:v>
                </c:pt>
                <c:pt idx="5">
                  <c:v>0.1206896551724138</c:v>
                </c:pt>
              </c:numCache>
            </c:numRef>
          </c:val>
          <c:smooth val="0"/>
          <c:extLst>
            <c:ext xmlns:c16="http://schemas.microsoft.com/office/drawing/2014/chart" uri="{C3380CC4-5D6E-409C-BE32-E72D297353CC}">
              <c16:uniqueId val="{00000000-AA72-4A90-95BC-79B73E0C95DE}"/>
            </c:ext>
          </c:extLst>
        </c:ser>
        <c:ser>
          <c:idx val="1"/>
          <c:order val="1"/>
          <c:tx>
            <c:strRef>
              <c:f>Pivot!$C$42</c:f>
              <c:strCache>
                <c:ptCount val="1"/>
                <c:pt idx="0">
                  <c:v>2020</c:v>
                </c:pt>
              </c:strCache>
            </c:strRef>
          </c:tx>
          <c:spPr>
            <a:ln w="28575" cap="rnd">
              <a:solidFill>
                <a:srgbClr val="D9B93E"/>
              </a:solidFill>
              <a:round/>
            </a:ln>
            <a:effectLst/>
          </c:spPr>
          <c:marker>
            <c:symbol val="circle"/>
            <c:size val="11"/>
            <c:spPr>
              <a:solidFill>
                <a:srgbClr val="D9B93E"/>
              </a:solidFill>
              <a:ln w="9525">
                <a:solidFill>
                  <a:srgbClr val="D9B93E"/>
                </a:solidFill>
              </a:ln>
              <a:effectLst/>
            </c:spPr>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72-4A90-95BC-79B73E0C95DE}"/>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rgbClr val="D9B93E"/>
                    </a:solidFill>
                    <a:latin typeface="Arial Narrow" panose="020B0606020202030204" pitchFamily="34" charset="0"/>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Pivot!$A$43:$A$48</c:f>
              <c:strCache>
                <c:ptCount val="6"/>
                <c:pt idx="0">
                  <c:v>Stay home</c:v>
                </c:pt>
                <c:pt idx="1">
                  <c:v>0-2 hour driving distance</c:v>
                </c:pt>
                <c:pt idx="2">
                  <c:v>4+ hour driving distance</c:v>
                </c:pt>
                <c:pt idx="3">
                  <c:v>1-4 hour flight</c:v>
                </c:pt>
                <c:pt idx="4">
                  <c:v>4-8 hour flight</c:v>
                </c:pt>
                <c:pt idx="5">
                  <c:v>8+ hour flight</c:v>
                </c:pt>
              </c:strCache>
            </c:strRef>
          </c:cat>
          <c:val>
            <c:numRef>
              <c:f>Pivot!$C$43:$C$48</c:f>
              <c:numCache>
                <c:formatCode>0%</c:formatCode>
                <c:ptCount val="6"/>
                <c:pt idx="0">
                  <c:v>0.48275862068965519</c:v>
                </c:pt>
                <c:pt idx="1">
                  <c:v>0.18965517241379309</c:v>
                </c:pt>
                <c:pt idx="2">
                  <c:v>0.27586206896551724</c:v>
                </c:pt>
                <c:pt idx="3">
                  <c:v>1.7241379310344827E-2</c:v>
                </c:pt>
                <c:pt idx="4">
                  <c:v>3.4482758620689655E-2</c:v>
                </c:pt>
                <c:pt idx="5">
                  <c:v>0</c:v>
                </c:pt>
              </c:numCache>
            </c:numRef>
          </c:val>
          <c:smooth val="0"/>
          <c:extLst>
            <c:ext xmlns:c16="http://schemas.microsoft.com/office/drawing/2014/chart" uri="{C3380CC4-5D6E-409C-BE32-E72D297353CC}">
              <c16:uniqueId val="{00000001-AA72-4A90-95BC-79B73E0C95DE}"/>
            </c:ext>
          </c:extLst>
        </c:ser>
        <c:dLbls>
          <c:showLegendKey val="0"/>
          <c:showVal val="0"/>
          <c:showCatName val="0"/>
          <c:showSerName val="0"/>
          <c:showPercent val="0"/>
          <c:showBubbleSize val="0"/>
        </c:dLbls>
        <c:marker val="1"/>
        <c:smooth val="0"/>
        <c:axId val="575087032"/>
        <c:axId val="575087360"/>
      </c:lineChart>
      <c:catAx>
        <c:axId val="57508703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800" b="0" i="0" u="none" strike="noStrike" kern="1200" baseline="0">
                <a:solidFill>
                  <a:schemeClr val="bg1"/>
                </a:solidFill>
                <a:latin typeface="Arial Narrow" panose="020B0606020202030204" pitchFamily="34" charset="0"/>
                <a:ea typeface="+mn-ea"/>
                <a:cs typeface="+mn-cs"/>
              </a:defRPr>
            </a:pPr>
            <a:endParaRPr lang="en-US"/>
          </a:p>
        </c:txPr>
        <c:crossAx val="575087360"/>
        <c:crosses val="autoZero"/>
        <c:auto val="1"/>
        <c:lblAlgn val="ctr"/>
        <c:lblOffset val="100"/>
        <c:noMultiLvlLbl val="0"/>
      </c:catAx>
      <c:valAx>
        <c:axId val="575087360"/>
        <c:scaling>
          <c:orientation val="minMax"/>
          <c:max val="1"/>
        </c:scaling>
        <c:delete val="1"/>
        <c:axPos val="l"/>
        <c:numFmt formatCode="0%" sourceLinked="1"/>
        <c:majorTickMark val="out"/>
        <c:minorTickMark val="none"/>
        <c:tickLblPos val="nextTo"/>
        <c:crossAx val="575087032"/>
        <c:crosses val="autoZero"/>
        <c:crossBetween val="between"/>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1"/>
          <c:order val="0"/>
          <c:spPr>
            <a:ln w="25400">
              <a:noFill/>
            </a:ln>
          </c:spPr>
          <c:invertIfNegative val="0"/>
          <c:dPt>
            <c:idx val="0"/>
            <c:invertIfNegative val="0"/>
            <c:bubble3D val="0"/>
            <c:spPr>
              <a:solidFill>
                <a:srgbClr val="D9B93E"/>
              </a:solidFill>
              <a:ln w="25400">
                <a:solidFill>
                  <a:srgbClr val="D9B93E"/>
                </a:solidFill>
              </a:ln>
            </c:spPr>
            <c:extLst>
              <c:ext xmlns:c16="http://schemas.microsoft.com/office/drawing/2014/chart" uri="{C3380CC4-5D6E-409C-BE32-E72D297353CC}">
                <c16:uniqueId val="{00000001-F86D-404C-8C0A-13851328CC58}"/>
              </c:ext>
            </c:extLst>
          </c:dPt>
          <c:dPt>
            <c:idx val="1"/>
            <c:invertIfNegative val="0"/>
            <c:bubble3D val="0"/>
            <c:spPr>
              <a:solidFill>
                <a:srgbClr val="5C887C"/>
              </a:solidFill>
              <a:ln w="25400">
                <a:solidFill>
                  <a:srgbClr val="5C887C"/>
                </a:solidFill>
              </a:ln>
            </c:spPr>
            <c:extLst>
              <c:ext xmlns:c16="http://schemas.microsoft.com/office/drawing/2014/chart" uri="{C3380CC4-5D6E-409C-BE32-E72D297353CC}">
                <c16:uniqueId val="{00000003-F86D-404C-8C0A-13851328CC58}"/>
              </c:ext>
            </c:extLst>
          </c:dPt>
          <c:dPt>
            <c:idx val="2"/>
            <c:invertIfNegative val="0"/>
            <c:bubble3D val="0"/>
            <c:spPr>
              <a:solidFill>
                <a:srgbClr val="EF569F"/>
              </a:solidFill>
              <a:ln w="25400">
                <a:solidFill>
                  <a:srgbClr val="EF569F"/>
                </a:solidFill>
              </a:ln>
            </c:spPr>
            <c:extLst>
              <c:ext xmlns:c16="http://schemas.microsoft.com/office/drawing/2014/chart" uri="{C3380CC4-5D6E-409C-BE32-E72D297353CC}">
                <c16:uniqueId val="{00000005-F86D-404C-8C0A-13851328CC58}"/>
              </c:ext>
            </c:extLst>
          </c:dPt>
          <c:xVal>
            <c:numRef>
              <c:f>Pivot!$G$59:$G$61</c:f>
              <c:numCache>
                <c:formatCode>General</c:formatCode>
                <c:ptCount val="3"/>
                <c:pt idx="0">
                  <c:v>1</c:v>
                </c:pt>
                <c:pt idx="1">
                  <c:v>1</c:v>
                </c:pt>
                <c:pt idx="2">
                  <c:v>1</c:v>
                </c:pt>
              </c:numCache>
            </c:numRef>
          </c:xVal>
          <c:yVal>
            <c:numRef>
              <c:f>Pivot!$H$59:$H$61</c:f>
              <c:numCache>
                <c:formatCode>General</c:formatCode>
                <c:ptCount val="3"/>
                <c:pt idx="0">
                  <c:v>5.75</c:v>
                </c:pt>
                <c:pt idx="1">
                  <c:v>3.5</c:v>
                </c:pt>
                <c:pt idx="2">
                  <c:v>1</c:v>
                </c:pt>
              </c:numCache>
            </c:numRef>
          </c:yVal>
          <c:bubbleSize>
            <c:numRef>
              <c:f>Pivot!$F$59:$F$61</c:f>
              <c:numCache>
                <c:formatCode>0%</c:formatCode>
                <c:ptCount val="3"/>
                <c:pt idx="0">
                  <c:v>0.36206896551724138</c:v>
                </c:pt>
                <c:pt idx="1">
                  <c:v>0.32758620689655171</c:v>
                </c:pt>
                <c:pt idx="2">
                  <c:v>0.31034482758620691</c:v>
                </c:pt>
              </c:numCache>
            </c:numRef>
          </c:bubbleSize>
          <c:bubble3D val="0"/>
          <c:extLst>
            <c:ext xmlns:c16="http://schemas.microsoft.com/office/drawing/2014/chart" uri="{C3380CC4-5D6E-409C-BE32-E72D297353CC}">
              <c16:uniqueId val="{00000006-F86D-404C-8C0A-13851328CC58}"/>
            </c:ext>
          </c:extLst>
        </c:ser>
        <c:ser>
          <c:idx val="0"/>
          <c:order val="1"/>
          <c:spPr>
            <a:solidFill>
              <a:schemeClr val="accent1">
                <a:alpha val="75000"/>
              </a:schemeClr>
            </a:solidFill>
            <a:ln w="25400">
              <a:noFill/>
            </a:ln>
            <a:effectLst/>
          </c:spPr>
          <c:invertIfNegative val="0"/>
          <c:dPt>
            <c:idx val="0"/>
            <c:invertIfNegative val="0"/>
            <c:bubble3D val="0"/>
            <c:spPr>
              <a:solidFill>
                <a:srgbClr val="D9B93E"/>
              </a:solidFill>
              <a:ln w="25400">
                <a:solidFill>
                  <a:srgbClr val="D9B93E"/>
                </a:solidFill>
              </a:ln>
              <a:effectLst/>
            </c:spPr>
            <c:extLst>
              <c:ext xmlns:c16="http://schemas.microsoft.com/office/drawing/2014/chart" uri="{C3380CC4-5D6E-409C-BE32-E72D297353CC}">
                <c16:uniqueId val="{00000008-F86D-404C-8C0A-13851328CC58}"/>
              </c:ext>
            </c:extLst>
          </c:dPt>
          <c:dPt>
            <c:idx val="1"/>
            <c:invertIfNegative val="0"/>
            <c:bubble3D val="0"/>
            <c:spPr>
              <a:solidFill>
                <a:srgbClr val="5C887C"/>
              </a:solidFill>
              <a:ln w="25400">
                <a:solidFill>
                  <a:srgbClr val="5C887C"/>
                </a:solidFill>
              </a:ln>
              <a:effectLst/>
            </c:spPr>
            <c:extLst>
              <c:ext xmlns:c16="http://schemas.microsoft.com/office/drawing/2014/chart" uri="{C3380CC4-5D6E-409C-BE32-E72D297353CC}">
                <c16:uniqueId val="{0000000A-F86D-404C-8C0A-13851328CC58}"/>
              </c:ext>
            </c:extLst>
          </c:dPt>
          <c:dPt>
            <c:idx val="2"/>
            <c:invertIfNegative val="0"/>
            <c:bubble3D val="0"/>
            <c:spPr>
              <a:solidFill>
                <a:srgbClr val="EF569F"/>
              </a:solidFill>
              <a:ln w="25400">
                <a:solidFill>
                  <a:srgbClr val="EF569F"/>
                </a:solidFill>
              </a:ln>
              <a:effectLst/>
            </c:spPr>
            <c:extLst>
              <c:ext xmlns:c16="http://schemas.microsoft.com/office/drawing/2014/chart" uri="{C3380CC4-5D6E-409C-BE32-E72D297353CC}">
                <c16:uniqueId val="{0000000C-F86D-404C-8C0A-13851328CC58}"/>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Arial Narrow" panose="020B0606020202030204" pitchFamily="34" charset="0"/>
                    <a:ea typeface="+mn-ea"/>
                    <a:cs typeface="+mn-cs"/>
                  </a:defRPr>
                </a:pPr>
                <a:endParaRPr lang="en-US"/>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Pivot!$G$59:$G$61</c:f>
              <c:numCache>
                <c:formatCode>General</c:formatCode>
                <c:ptCount val="3"/>
                <c:pt idx="0">
                  <c:v>1</c:v>
                </c:pt>
                <c:pt idx="1">
                  <c:v>1</c:v>
                </c:pt>
                <c:pt idx="2">
                  <c:v>1</c:v>
                </c:pt>
              </c:numCache>
            </c:numRef>
          </c:xVal>
          <c:yVal>
            <c:numRef>
              <c:f>Pivot!$H$59:$H$61</c:f>
              <c:numCache>
                <c:formatCode>General</c:formatCode>
                <c:ptCount val="3"/>
                <c:pt idx="0">
                  <c:v>5.75</c:v>
                </c:pt>
                <c:pt idx="1">
                  <c:v>3.5</c:v>
                </c:pt>
                <c:pt idx="2">
                  <c:v>1</c:v>
                </c:pt>
              </c:numCache>
            </c:numRef>
          </c:yVal>
          <c:bubbleSize>
            <c:numRef>
              <c:f>Pivot!$F$59:$F$61</c:f>
              <c:numCache>
                <c:formatCode>0%</c:formatCode>
                <c:ptCount val="3"/>
                <c:pt idx="0">
                  <c:v>0.36206896551724138</c:v>
                </c:pt>
                <c:pt idx="1">
                  <c:v>0.32758620689655171</c:v>
                </c:pt>
                <c:pt idx="2">
                  <c:v>0.31034482758620691</c:v>
                </c:pt>
              </c:numCache>
            </c:numRef>
          </c:bubbleSize>
          <c:bubble3D val="0"/>
          <c:extLst>
            <c:ext xmlns:c16="http://schemas.microsoft.com/office/drawing/2014/chart" uri="{C3380CC4-5D6E-409C-BE32-E72D297353CC}">
              <c16:uniqueId val="{0000000D-F86D-404C-8C0A-13851328CC58}"/>
            </c:ext>
          </c:extLst>
        </c:ser>
        <c:dLbls>
          <c:showLegendKey val="0"/>
          <c:showVal val="0"/>
          <c:showCatName val="0"/>
          <c:showSerName val="0"/>
          <c:showPercent val="0"/>
          <c:showBubbleSize val="0"/>
        </c:dLbls>
        <c:bubbleScale val="150"/>
        <c:showNegBubbles val="0"/>
        <c:sizeRepresents val="w"/>
        <c:axId val="518631800"/>
        <c:axId val="518632128"/>
      </c:bubbleChart>
      <c:valAx>
        <c:axId val="518631800"/>
        <c:scaling>
          <c:orientation val="minMax"/>
          <c:max val="1.5"/>
          <c:min val="0.5"/>
        </c:scaling>
        <c:delete val="1"/>
        <c:axPos val="b"/>
        <c:numFmt formatCode="General" sourceLinked="1"/>
        <c:majorTickMark val="none"/>
        <c:minorTickMark val="none"/>
        <c:tickLblPos val="nextTo"/>
        <c:crossAx val="518632128"/>
        <c:crosses val="autoZero"/>
        <c:crossBetween val="midCat"/>
      </c:valAx>
      <c:valAx>
        <c:axId val="518632128"/>
        <c:scaling>
          <c:orientation val="minMax"/>
          <c:max val="7.5"/>
          <c:min val="0"/>
        </c:scaling>
        <c:delete val="1"/>
        <c:axPos val="l"/>
        <c:numFmt formatCode="General" sourceLinked="1"/>
        <c:majorTickMark val="out"/>
        <c:minorTickMark val="none"/>
        <c:tickLblPos val="nextTo"/>
        <c:crossAx val="518631800"/>
        <c:crosses val="autoZero"/>
        <c:crossBetween val="midCat"/>
      </c:valAx>
      <c:spPr>
        <a:noFill/>
        <a:ln>
          <a:noFill/>
        </a:ln>
      </c:spPr>
    </c:plotArea>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1"/>
          <c:order val="0"/>
          <c:spPr>
            <a:ln w="25400">
              <a:noFill/>
            </a:ln>
          </c:spPr>
          <c:invertIfNegative val="0"/>
          <c:dPt>
            <c:idx val="0"/>
            <c:invertIfNegative val="0"/>
            <c:bubble3D val="0"/>
            <c:spPr>
              <a:solidFill>
                <a:srgbClr val="D9B93E"/>
              </a:solidFill>
              <a:ln w="25400">
                <a:solidFill>
                  <a:srgbClr val="D9B93E"/>
                </a:solidFill>
              </a:ln>
            </c:spPr>
            <c:extLst>
              <c:ext xmlns:c16="http://schemas.microsoft.com/office/drawing/2014/chart" uri="{C3380CC4-5D6E-409C-BE32-E72D297353CC}">
                <c16:uniqueId val="{00000001-5980-4D93-8914-D9D5AAF8B2E4}"/>
              </c:ext>
            </c:extLst>
          </c:dPt>
          <c:dPt>
            <c:idx val="1"/>
            <c:invertIfNegative val="0"/>
            <c:bubble3D val="0"/>
            <c:spPr>
              <a:solidFill>
                <a:srgbClr val="5C887C"/>
              </a:solidFill>
              <a:ln w="25400">
                <a:solidFill>
                  <a:srgbClr val="5C887C"/>
                </a:solidFill>
              </a:ln>
            </c:spPr>
            <c:extLst>
              <c:ext xmlns:c16="http://schemas.microsoft.com/office/drawing/2014/chart" uri="{C3380CC4-5D6E-409C-BE32-E72D297353CC}">
                <c16:uniqueId val="{00000003-5980-4D93-8914-D9D5AAF8B2E4}"/>
              </c:ext>
            </c:extLst>
          </c:dPt>
          <c:dPt>
            <c:idx val="2"/>
            <c:invertIfNegative val="0"/>
            <c:bubble3D val="0"/>
            <c:spPr>
              <a:solidFill>
                <a:srgbClr val="EF569F"/>
              </a:solidFill>
              <a:ln w="25400">
                <a:solidFill>
                  <a:srgbClr val="EF569F"/>
                </a:solidFill>
              </a:ln>
            </c:spPr>
            <c:extLst>
              <c:ext xmlns:c16="http://schemas.microsoft.com/office/drawing/2014/chart" uri="{C3380CC4-5D6E-409C-BE32-E72D297353CC}">
                <c16:uniqueId val="{00000005-5980-4D93-8914-D9D5AAF8B2E4}"/>
              </c:ext>
            </c:extLst>
          </c:dPt>
          <c:dLbls>
            <c:dLbl>
              <c:idx val="0"/>
              <c:dLblPos val="ctr"/>
              <c:showLegendKey val="0"/>
              <c:showVal val="0"/>
              <c:showCatName val="0"/>
              <c:showSerName val="0"/>
              <c:showPercent val="0"/>
              <c:showBubbleSize val="1"/>
              <c:extLst>
                <c:ext xmlns:c15="http://schemas.microsoft.com/office/drawing/2012/chart" uri="{CE6537A1-D6FC-4f65-9D91-7224C49458BB}">
                  <c15:layout>
                    <c:manualLayout>
                      <c:w val="0.30894551408563947"/>
                      <c:h val="0.17233480176211455"/>
                    </c:manualLayout>
                  </c15:layout>
                </c:ext>
                <c:ext xmlns:c16="http://schemas.microsoft.com/office/drawing/2014/chart" uri="{C3380CC4-5D6E-409C-BE32-E72D297353CC}">
                  <c16:uniqueId val="{00000001-5980-4D93-8914-D9D5AAF8B2E4}"/>
                </c:ext>
              </c:extLst>
            </c:dLbl>
            <c:dLbl>
              <c:idx val="1"/>
              <c:dLblPos val="ctr"/>
              <c:showLegendKey val="0"/>
              <c:showVal val="0"/>
              <c:showCatName val="0"/>
              <c:showSerName val="0"/>
              <c:showPercent val="0"/>
              <c:showBubbleSize val="1"/>
              <c:extLst>
                <c:ext xmlns:c15="http://schemas.microsoft.com/office/drawing/2012/chart" uri="{CE6537A1-D6FC-4f65-9D91-7224C49458BB}">
                  <c15:layout>
                    <c:manualLayout>
                      <c:w val="0.25589855081544038"/>
                      <c:h val="0.17233480176211455"/>
                    </c:manualLayout>
                  </c15:layout>
                </c:ext>
                <c:ext xmlns:c16="http://schemas.microsoft.com/office/drawing/2014/chart" uri="{C3380CC4-5D6E-409C-BE32-E72D297353CC}">
                  <c16:uniqueId val="{00000003-5980-4D93-8914-D9D5AAF8B2E4}"/>
                </c:ext>
              </c:extLst>
            </c:dLbl>
            <c:dLbl>
              <c:idx val="2"/>
              <c:dLblPos val="ctr"/>
              <c:showLegendKey val="0"/>
              <c:showVal val="0"/>
              <c:showCatName val="0"/>
              <c:showSerName val="0"/>
              <c:showPercent val="0"/>
              <c:showBubbleSize val="1"/>
              <c:extLst>
                <c:ext xmlns:c15="http://schemas.microsoft.com/office/drawing/2012/chart" uri="{CE6537A1-D6FC-4f65-9D91-7224C49458BB}">
                  <c15:layout>
                    <c:manualLayout>
                      <c:w val="0.28772672877755989"/>
                      <c:h val="0.17233480176211455"/>
                    </c:manualLayout>
                  </c15:layout>
                </c:ext>
                <c:ext xmlns:c16="http://schemas.microsoft.com/office/drawing/2014/chart" uri="{C3380CC4-5D6E-409C-BE32-E72D297353CC}">
                  <c16:uniqueId val="{00000005-5980-4D93-8914-D9D5AAF8B2E4}"/>
                </c:ext>
              </c:extLst>
            </c:dLbl>
            <c:spPr>
              <a:noFill/>
              <a:ln>
                <a:noFill/>
              </a:ln>
              <a:effectLst/>
            </c:spPr>
            <c:txPr>
              <a:bodyPr wrap="square" lIns="38100" tIns="19050" rIns="38100" bIns="19050" anchor="ctr">
                <a:spAutoFit/>
              </a:bodyPr>
              <a:lstStyle/>
              <a:p>
                <a:pPr>
                  <a:defRPr sz="2000" b="1">
                    <a:solidFill>
                      <a:schemeClr val="bg1"/>
                    </a:solidFill>
                    <a:latin typeface="Arial Narrow" panose="020B0606020202030204" pitchFamily="34" charset="0"/>
                  </a:defRPr>
                </a:pPr>
                <a:endParaRPr lang="en-US"/>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Pivot!$G$67:$G$69</c:f>
              <c:numCache>
                <c:formatCode>General</c:formatCode>
                <c:ptCount val="3"/>
                <c:pt idx="0">
                  <c:v>1</c:v>
                </c:pt>
                <c:pt idx="1">
                  <c:v>1</c:v>
                </c:pt>
                <c:pt idx="2">
                  <c:v>1</c:v>
                </c:pt>
              </c:numCache>
            </c:numRef>
          </c:xVal>
          <c:yVal>
            <c:numRef>
              <c:f>Pivot!$H$67:$H$69</c:f>
              <c:numCache>
                <c:formatCode>General</c:formatCode>
                <c:ptCount val="3"/>
                <c:pt idx="0">
                  <c:v>5.75</c:v>
                </c:pt>
                <c:pt idx="1">
                  <c:v>3.5</c:v>
                </c:pt>
                <c:pt idx="2">
                  <c:v>1</c:v>
                </c:pt>
              </c:numCache>
            </c:numRef>
          </c:yVal>
          <c:bubbleSize>
            <c:numRef>
              <c:f>Pivot!$F$67:$F$69</c:f>
              <c:numCache>
                <c:formatCode>0%</c:formatCode>
                <c:ptCount val="3"/>
                <c:pt idx="0">
                  <c:v>0.48275862068965519</c:v>
                </c:pt>
                <c:pt idx="1">
                  <c:v>0.27586206896551724</c:v>
                </c:pt>
                <c:pt idx="2">
                  <c:v>0.2413793103448276</c:v>
                </c:pt>
              </c:numCache>
            </c:numRef>
          </c:bubbleSize>
          <c:bubble3D val="0"/>
          <c:extLst>
            <c:ext xmlns:c16="http://schemas.microsoft.com/office/drawing/2014/chart" uri="{C3380CC4-5D6E-409C-BE32-E72D297353CC}">
              <c16:uniqueId val="{00000006-5980-4D93-8914-D9D5AAF8B2E4}"/>
            </c:ext>
          </c:extLst>
        </c:ser>
        <c:dLbls>
          <c:showLegendKey val="0"/>
          <c:showVal val="0"/>
          <c:showCatName val="0"/>
          <c:showSerName val="0"/>
          <c:showPercent val="0"/>
          <c:showBubbleSize val="0"/>
        </c:dLbls>
        <c:bubbleScale val="175"/>
        <c:showNegBubbles val="0"/>
        <c:sizeRepresents val="w"/>
        <c:axId val="518631800"/>
        <c:axId val="518632128"/>
      </c:bubbleChart>
      <c:valAx>
        <c:axId val="518631800"/>
        <c:scaling>
          <c:orientation val="minMax"/>
          <c:max val="1.5"/>
          <c:min val="0.5"/>
        </c:scaling>
        <c:delete val="1"/>
        <c:axPos val="b"/>
        <c:numFmt formatCode="General" sourceLinked="1"/>
        <c:majorTickMark val="none"/>
        <c:minorTickMark val="none"/>
        <c:tickLblPos val="nextTo"/>
        <c:crossAx val="518632128"/>
        <c:crosses val="autoZero"/>
        <c:crossBetween val="midCat"/>
      </c:valAx>
      <c:valAx>
        <c:axId val="518632128"/>
        <c:scaling>
          <c:orientation val="minMax"/>
          <c:max val="7.5"/>
          <c:min val="0"/>
        </c:scaling>
        <c:delete val="1"/>
        <c:axPos val="l"/>
        <c:numFmt formatCode="General" sourceLinked="1"/>
        <c:majorTickMark val="out"/>
        <c:minorTickMark val="none"/>
        <c:tickLblPos val="nextTo"/>
        <c:crossAx val="518631800"/>
        <c:crosses val="autoZero"/>
        <c:crossBetween val="midCat"/>
      </c:valAx>
      <c:spPr>
        <a:noFill/>
        <a:ln>
          <a:noFill/>
        </a:ln>
      </c:spPr>
    </c:plotArea>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image" Target="../media/image3.png"/><Relationship Id="rId7"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chart" Target="../charts/chart4.xml"/><Relationship Id="rId4" Type="http://schemas.openxmlformats.org/officeDocument/2006/relationships/image" Target="../media/image4.png"/><Relationship Id="rId9"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microsoft.com/office/2007/relationships/hdphoto" Target="../media/hdphoto1.wdp"/><Relationship Id="rId1" Type="http://schemas.openxmlformats.org/officeDocument/2006/relationships/image" Target="../media/image7.png"/><Relationship Id="rId6" Type="http://schemas.microsoft.com/office/2007/relationships/hdphoto" Target="../media/hdphoto3.wdp"/><Relationship Id="rId5" Type="http://schemas.openxmlformats.org/officeDocument/2006/relationships/image" Target="../media/image9.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8</xdr:col>
      <xdr:colOff>388937</xdr:colOff>
      <xdr:row>53</xdr:row>
      <xdr:rowOff>73769</xdr:rowOff>
    </xdr:from>
    <xdr:to>
      <xdr:col>10</xdr:col>
      <xdr:colOff>372055</xdr:colOff>
      <xdr:row>60</xdr:row>
      <xdr:rowOff>74437</xdr:rowOff>
    </xdr:to>
    <xdr:pic>
      <xdr:nvPicPr>
        <xdr:cNvPr id="241" name="Picture 240">
          <a:extLst>
            <a:ext uri="{FF2B5EF4-FFF2-40B4-BE49-F238E27FC236}">
              <a16:creationId xmlns:a16="http://schemas.microsoft.com/office/drawing/2014/main" id="{12E93D95-FACA-4154-9312-448254624DB6}"/>
            </a:ext>
          </a:extLst>
        </xdr:cNvPr>
        <xdr:cNvPicPr>
          <a:picLocks noChangeAspect="1"/>
        </xdr:cNvPicPr>
      </xdr:nvPicPr>
      <xdr:blipFill>
        <a:blip xmlns:r="http://schemas.openxmlformats.org/officeDocument/2006/relationships" r:embed="rId1"/>
        <a:srcRect/>
        <a:stretch>
          <a:fillRect/>
        </a:stretch>
      </xdr:blipFill>
      <xdr:spPr>
        <a:xfrm rot="19830731">
          <a:off x="5214937" y="10170269"/>
          <a:ext cx="1189618" cy="1334168"/>
        </a:xfrm>
        <a:prstGeom prst="rect">
          <a:avLst/>
        </a:prstGeom>
      </xdr:spPr>
    </xdr:pic>
    <xdr:clientData/>
  </xdr:twoCellAnchor>
  <xdr:twoCellAnchor editAs="oneCell">
    <xdr:from>
      <xdr:col>28</xdr:col>
      <xdr:colOff>152400</xdr:colOff>
      <xdr:row>0</xdr:row>
      <xdr:rowOff>0</xdr:rowOff>
    </xdr:from>
    <xdr:to>
      <xdr:col>35</xdr:col>
      <xdr:colOff>436004</xdr:colOff>
      <xdr:row>13</xdr:row>
      <xdr:rowOff>156576</xdr:rowOff>
    </xdr:to>
    <xdr:pic>
      <xdr:nvPicPr>
        <xdr:cNvPr id="79" name="Picture 78">
          <a:extLst>
            <a:ext uri="{FF2B5EF4-FFF2-40B4-BE49-F238E27FC236}">
              <a16:creationId xmlns:a16="http://schemas.microsoft.com/office/drawing/2014/main" id="{1D238F05-D751-4852-8F85-0444BE07D60A}"/>
            </a:ext>
          </a:extLst>
        </xdr:cNvPr>
        <xdr:cNvPicPr>
          <a:picLocks noChangeAspect="1"/>
        </xdr:cNvPicPr>
      </xdr:nvPicPr>
      <xdr:blipFill rotWithShape="1">
        <a:blip xmlns:r="http://schemas.openxmlformats.org/officeDocument/2006/relationships" r:embed="rId2"/>
        <a:srcRect l="22562" t="23528" r="-5635" b="4836"/>
        <a:stretch/>
      </xdr:blipFill>
      <xdr:spPr>
        <a:xfrm rot="10800000" flipV="1">
          <a:off x="17221200" y="0"/>
          <a:ext cx="4550804" cy="2633076"/>
        </a:xfrm>
        <a:prstGeom prst="rect">
          <a:avLst/>
        </a:prstGeom>
      </xdr:spPr>
    </xdr:pic>
    <xdr:clientData/>
  </xdr:twoCellAnchor>
  <xdr:twoCellAnchor>
    <xdr:from>
      <xdr:col>0</xdr:col>
      <xdr:colOff>0</xdr:colOff>
      <xdr:row>0</xdr:row>
      <xdr:rowOff>11906</xdr:rowOff>
    </xdr:from>
    <xdr:to>
      <xdr:col>2</xdr:col>
      <xdr:colOff>333374</xdr:colOff>
      <xdr:row>57</xdr:row>
      <xdr:rowOff>19050</xdr:rowOff>
    </xdr:to>
    <xdr:sp macro="" textlink="">
      <xdr:nvSpPr>
        <xdr:cNvPr id="59" name="Rectangle 58">
          <a:extLst>
            <a:ext uri="{FF2B5EF4-FFF2-40B4-BE49-F238E27FC236}">
              <a16:creationId xmlns:a16="http://schemas.microsoft.com/office/drawing/2014/main" id="{3A0EB35B-E298-430D-BC7F-560255435AE9}"/>
            </a:ext>
          </a:extLst>
        </xdr:cNvPr>
        <xdr:cNvSpPr/>
      </xdr:nvSpPr>
      <xdr:spPr>
        <a:xfrm>
          <a:off x="0" y="11906"/>
          <a:ext cx="1552574" cy="10865644"/>
        </a:xfrm>
        <a:prstGeom prst="rect">
          <a:avLst/>
        </a:prstGeom>
        <a:solidFill>
          <a:srgbClr val="D9B9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26534</xdr:colOff>
      <xdr:row>40</xdr:row>
      <xdr:rowOff>111579</xdr:rowOff>
    </xdr:from>
    <xdr:to>
      <xdr:col>15</xdr:col>
      <xdr:colOff>184626</xdr:colOff>
      <xdr:row>41</xdr:row>
      <xdr:rowOff>79880</xdr:rowOff>
    </xdr:to>
    <xdr:sp macro="" textlink="">
      <xdr:nvSpPr>
        <xdr:cNvPr id="169" name="Freeform 16">
          <a:extLst>
            <a:ext uri="{FF2B5EF4-FFF2-40B4-BE49-F238E27FC236}">
              <a16:creationId xmlns:a16="http://schemas.microsoft.com/office/drawing/2014/main" id="{5CB62613-4837-4474-87A4-2663F86A9CB5}"/>
            </a:ext>
          </a:extLst>
        </xdr:cNvPr>
        <xdr:cNvSpPr/>
      </xdr:nvSpPr>
      <xdr:spPr>
        <a:xfrm>
          <a:off x="9211355" y="7731579"/>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24</xdr:col>
      <xdr:colOff>363992</xdr:colOff>
      <xdr:row>39</xdr:row>
      <xdr:rowOff>16329</xdr:rowOff>
    </xdr:from>
    <xdr:to>
      <xdr:col>24</xdr:col>
      <xdr:colOff>522084</xdr:colOff>
      <xdr:row>39</xdr:row>
      <xdr:rowOff>175130</xdr:rowOff>
    </xdr:to>
    <xdr:sp macro="" textlink="">
      <xdr:nvSpPr>
        <xdr:cNvPr id="166" name="Freeform 16">
          <a:extLst>
            <a:ext uri="{FF2B5EF4-FFF2-40B4-BE49-F238E27FC236}">
              <a16:creationId xmlns:a16="http://schemas.microsoft.com/office/drawing/2014/main" id="{84D03090-9DDB-4B4D-8D1A-F87D1AC65B0D}"/>
            </a:ext>
          </a:extLst>
        </xdr:cNvPr>
        <xdr:cNvSpPr/>
      </xdr:nvSpPr>
      <xdr:spPr>
        <a:xfrm>
          <a:off x="15059706" y="7445829"/>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24</xdr:col>
      <xdr:colOff>566738</xdr:colOff>
      <xdr:row>26</xdr:row>
      <xdr:rowOff>30956</xdr:rowOff>
    </xdr:from>
    <xdr:to>
      <xdr:col>25</xdr:col>
      <xdr:colOff>117611</xdr:colOff>
      <xdr:row>26</xdr:row>
      <xdr:rowOff>189757</xdr:rowOff>
    </xdr:to>
    <xdr:sp macro="" textlink="">
      <xdr:nvSpPr>
        <xdr:cNvPr id="164" name="Freeform 16">
          <a:extLst>
            <a:ext uri="{FF2B5EF4-FFF2-40B4-BE49-F238E27FC236}">
              <a16:creationId xmlns:a16="http://schemas.microsoft.com/office/drawing/2014/main" id="{B424493F-13E4-425D-8604-34D97D2416A0}"/>
            </a:ext>
          </a:extLst>
        </xdr:cNvPr>
        <xdr:cNvSpPr/>
      </xdr:nvSpPr>
      <xdr:spPr>
        <a:xfrm>
          <a:off x="15139988" y="4983956"/>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2</xdr:col>
      <xdr:colOff>107157</xdr:colOff>
      <xdr:row>8</xdr:row>
      <xdr:rowOff>54203</xdr:rowOff>
    </xdr:from>
    <xdr:to>
      <xdr:col>21</xdr:col>
      <xdr:colOff>76200</xdr:colOff>
      <xdr:row>27</xdr:row>
      <xdr:rowOff>40821</xdr:rowOff>
    </xdr:to>
    <xdr:sp macro="" textlink="">
      <xdr:nvSpPr>
        <xdr:cNvPr id="54" name="AutoShape 4">
          <a:extLst>
            <a:ext uri="{FF2B5EF4-FFF2-40B4-BE49-F238E27FC236}">
              <a16:creationId xmlns:a16="http://schemas.microsoft.com/office/drawing/2014/main" id="{24217C2E-D234-437B-AEE5-54FD90834B69}"/>
            </a:ext>
          </a:extLst>
        </xdr:cNvPr>
        <xdr:cNvSpPr/>
      </xdr:nvSpPr>
      <xdr:spPr>
        <a:xfrm>
          <a:off x="1331800" y="1578203"/>
          <a:ext cx="11603150" cy="3606118"/>
        </a:xfrm>
        <a:prstGeom prst="rect">
          <a:avLst/>
        </a:prstGeom>
        <a:solidFill>
          <a:srgbClr val="050707"/>
        </a:solidFill>
      </xdr:spPr>
      <xdr:txBody>
        <a:bodyPr wrap="square"/>
        <a:lstStyle/>
        <a:p>
          <a:endParaRPr lang="en-US"/>
        </a:p>
      </xdr:txBody>
    </xdr:sp>
    <xdr:clientData/>
  </xdr:twoCellAnchor>
  <xdr:twoCellAnchor>
    <xdr:from>
      <xdr:col>12</xdr:col>
      <xdr:colOff>582725</xdr:colOff>
      <xdr:row>28</xdr:row>
      <xdr:rowOff>54429</xdr:rowOff>
    </xdr:from>
    <xdr:to>
      <xdr:col>21</xdr:col>
      <xdr:colOff>68036</xdr:colOff>
      <xdr:row>55</xdr:row>
      <xdr:rowOff>176324</xdr:rowOff>
    </xdr:to>
    <xdr:sp macro="" textlink="">
      <xdr:nvSpPr>
        <xdr:cNvPr id="62" name="AutoShape 4">
          <a:extLst>
            <a:ext uri="{FF2B5EF4-FFF2-40B4-BE49-F238E27FC236}">
              <a16:creationId xmlns:a16="http://schemas.microsoft.com/office/drawing/2014/main" id="{76610076-EC8F-4A6C-819B-F60F60CC0831}"/>
            </a:ext>
          </a:extLst>
        </xdr:cNvPr>
        <xdr:cNvSpPr/>
      </xdr:nvSpPr>
      <xdr:spPr>
        <a:xfrm>
          <a:off x="7930582" y="5388429"/>
          <a:ext cx="4996204" cy="5265395"/>
        </a:xfrm>
        <a:prstGeom prst="rect">
          <a:avLst/>
        </a:prstGeom>
        <a:solidFill>
          <a:srgbClr val="050707"/>
        </a:solidFill>
      </xdr:spPr>
      <xdr:txBody>
        <a:bodyPr wrap="square"/>
        <a:lstStyle/>
        <a:p>
          <a:endParaRPr lang="en-US"/>
        </a:p>
      </xdr:txBody>
    </xdr:sp>
    <xdr:clientData/>
  </xdr:twoCellAnchor>
  <xdr:twoCellAnchor editAs="oneCell">
    <xdr:from>
      <xdr:col>27</xdr:col>
      <xdr:colOff>554037</xdr:colOff>
      <xdr:row>2</xdr:row>
      <xdr:rowOff>111869</xdr:rowOff>
    </xdr:from>
    <xdr:to>
      <xdr:col>29</xdr:col>
      <xdr:colOff>537155</xdr:colOff>
      <xdr:row>9</xdr:row>
      <xdr:rowOff>112537</xdr:rowOff>
    </xdr:to>
    <xdr:pic>
      <xdr:nvPicPr>
        <xdr:cNvPr id="65" name="Picture 64">
          <a:extLst>
            <a:ext uri="{FF2B5EF4-FFF2-40B4-BE49-F238E27FC236}">
              <a16:creationId xmlns:a16="http://schemas.microsoft.com/office/drawing/2014/main" id="{0109D315-2628-4D7C-AF76-9DC07978CBB3}"/>
            </a:ext>
          </a:extLst>
        </xdr:cNvPr>
        <xdr:cNvPicPr>
          <a:picLocks noChangeAspect="1"/>
        </xdr:cNvPicPr>
      </xdr:nvPicPr>
      <xdr:blipFill>
        <a:blip xmlns:r="http://schemas.openxmlformats.org/officeDocument/2006/relationships" r:embed="rId1"/>
        <a:srcRect/>
        <a:stretch>
          <a:fillRect/>
        </a:stretch>
      </xdr:blipFill>
      <xdr:spPr>
        <a:xfrm rot="19830731">
          <a:off x="16841787" y="492869"/>
          <a:ext cx="1189618" cy="1334168"/>
        </a:xfrm>
        <a:prstGeom prst="rect">
          <a:avLst/>
        </a:prstGeom>
      </xdr:spPr>
    </xdr:pic>
    <xdr:clientData/>
  </xdr:twoCellAnchor>
  <xdr:twoCellAnchor>
    <xdr:from>
      <xdr:col>42</xdr:col>
      <xdr:colOff>0</xdr:colOff>
      <xdr:row>17</xdr:row>
      <xdr:rowOff>0</xdr:rowOff>
    </xdr:from>
    <xdr:to>
      <xdr:col>42</xdr:col>
      <xdr:colOff>158092</xdr:colOff>
      <xdr:row>17</xdr:row>
      <xdr:rowOff>158801</xdr:rowOff>
    </xdr:to>
    <xdr:sp macro="" textlink="">
      <xdr:nvSpPr>
        <xdr:cNvPr id="66" name="Freeform 22">
          <a:extLst>
            <a:ext uri="{FF2B5EF4-FFF2-40B4-BE49-F238E27FC236}">
              <a16:creationId xmlns:a16="http://schemas.microsoft.com/office/drawing/2014/main" id="{38767B47-AA22-455F-8E62-29BA6EC9A706}"/>
            </a:ext>
          </a:extLst>
        </xdr:cNvPr>
        <xdr:cNvSpPr/>
      </xdr:nvSpPr>
      <xdr:spPr>
        <a:xfrm>
          <a:off x="24130000" y="2667000"/>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D9B93E"/>
        </a:solidFill>
      </xdr:spPr>
      <xdr:txBody>
        <a:bodyPr wrap="square"/>
        <a:lstStyle/>
        <a:p>
          <a:endParaRPr lang="en-US"/>
        </a:p>
      </xdr:txBody>
    </xdr:sp>
    <xdr:clientData/>
  </xdr:twoCellAnchor>
  <xdr:twoCellAnchor>
    <xdr:from>
      <xdr:col>16</xdr:col>
      <xdr:colOff>279400</xdr:colOff>
      <xdr:row>58</xdr:row>
      <xdr:rowOff>136525</xdr:rowOff>
    </xdr:from>
    <xdr:to>
      <xdr:col>16</xdr:col>
      <xdr:colOff>437492</xdr:colOff>
      <xdr:row>59</xdr:row>
      <xdr:rowOff>104826</xdr:rowOff>
    </xdr:to>
    <xdr:sp macro="" textlink="">
      <xdr:nvSpPr>
        <xdr:cNvPr id="67" name="Freeform 16">
          <a:extLst>
            <a:ext uri="{FF2B5EF4-FFF2-40B4-BE49-F238E27FC236}">
              <a16:creationId xmlns:a16="http://schemas.microsoft.com/office/drawing/2014/main" id="{0EDF2D78-F5A7-4D7D-9E79-76E0D7B7E0A2}"/>
            </a:ext>
          </a:extLst>
        </xdr:cNvPr>
        <xdr:cNvSpPr/>
      </xdr:nvSpPr>
      <xdr:spPr>
        <a:xfrm>
          <a:off x="9931400" y="11185525"/>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31</xdr:col>
      <xdr:colOff>311150</xdr:colOff>
      <xdr:row>56</xdr:row>
      <xdr:rowOff>120650</xdr:rowOff>
    </xdr:from>
    <xdr:to>
      <xdr:col>31</xdr:col>
      <xdr:colOff>469242</xdr:colOff>
      <xdr:row>57</xdr:row>
      <xdr:rowOff>88951</xdr:rowOff>
    </xdr:to>
    <xdr:sp macro="" textlink="">
      <xdr:nvSpPr>
        <xdr:cNvPr id="69" name="Freeform 14">
          <a:extLst>
            <a:ext uri="{FF2B5EF4-FFF2-40B4-BE49-F238E27FC236}">
              <a16:creationId xmlns:a16="http://schemas.microsoft.com/office/drawing/2014/main" id="{8083C57E-3E9B-4324-A41C-7739B54EC856}"/>
            </a:ext>
          </a:extLst>
        </xdr:cNvPr>
        <xdr:cNvSpPr/>
      </xdr:nvSpPr>
      <xdr:spPr>
        <a:xfrm>
          <a:off x="19011900" y="10788650"/>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editAs="oneCell">
    <xdr:from>
      <xdr:col>39</xdr:col>
      <xdr:colOff>79375</xdr:colOff>
      <xdr:row>2</xdr:row>
      <xdr:rowOff>63499</xdr:rowOff>
    </xdr:from>
    <xdr:to>
      <xdr:col>42</xdr:col>
      <xdr:colOff>38380</xdr:colOff>
      <xdr:row>12</xdr:row>
      <xdr:rowOff>131644</xdr:rowOff>
    </xdr:to>
    <xdr:pic>
      <xdr:nvPicPr>
        <xdr:cNvPr id="73" name="Picture 72">
          <a:extLst>
            <a:ext uri="{FF2B5EF4-FFF2-40B4-BE49-F238E27FC236}">
              <a16:creationId xmlns:a16="http://schemas.microsoft.com/office/drawing/2014/main" id="{12B5DB58-5415-4235-9FEC-835E0CC9293C}"/>
            </a:ext>
          </a:extLst>
        </xdr:cNvPr>
        <xdr:cNvPicPr>
          <a:picLocks noChangeAspect="1"/>
        </xdr:cNvPicPr>
      </xdr:nvPicPr>
      <xdr:blipFill>
        <a:blip xmlns:r="http://schemas.openxmlformats.org/officeDocument/2006/relationships" r:embed="rId1"/>
        <a:srcRect/>
        <a:stretch>
          <a:fillRect/>
        </a:stretch>
      </xdr:blipFill>
      <xdr:spPr>
        <a:xfrm rot="19830731">
          <a:off x="23606125" y="444499"/>
          <a:ext cx="1768755" cy="1973145"/>
        </a:xfrm>
        <a:prstGeom prst="rect">
          <a:avLst/>
        </a:prstGeom>
      </xdr:spPr>
    </xdr:pic>
    <xdr:clientData/>
  </xdr:twoCellAnchor>
  <xdr:twoCellAnchor>
    <xdr:from>
      <xdr:col>3</xdr:col>
      <xdr:colOff>174172</xdr:colOff>
      <xdr:row>29</xdr:row>
      <xdr:rowOff>174171</xdr:rowOff>
    </xdr:from>
    <xdr:to>
      <xdr:col>3</xdr:col>
      <xdr:colOff>332264</xdr:colOff>
      <xdr:row>30</xdr:row>
      <xdr:rowOff>142472</xdr:rowOff>
    </xdr:to>
    <xdr:sp macro="" textlink="">
      <xdr:nvSpPr>
        <xdr:cNvPr id="75" name="Freeform 14">
          <a:extLst>
            <a:ext uri="{FF2B5EF4-FFF2-40B4-BE49-F238E27FC236}">
              <a16:creationId xmlns:a16="http://schemas.microsoft.com/office/drawing/2014/main" id="{0007CADC-82FA-45ED-8103-53FE91D08120}"/>
            </a:ext>
          </a:extLst>
        </xdr:cNvPr>
        <xdr:cNvSpPr/>
      </xdr:nvSpPr>
      <xdr:spPr>
        <a:xfrm>
          <a:off x="2011136" y="5698671"/>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10</xdr:col>
      <xdr:colOff>372836</xdr:colOff>
      <xdr:row>30</xdr:row>
      <xdr:rowOff>19050</xdr:rowOff>
    </xdr:from>
    <xdr:to>
      <xdr:col>10</xdr:col>
      <xdr:colOff>533649</xdr:colOff>
      <xdr:row>30</xdr:row>
      <xdr:rowOff>177851</xdr:rowOff>
    </xdr:to>
    <xdr:sp macro="" textlink="">
      <xdr:nvSpPr>
        <xdr:cNvPr id="77" name="Freeform 14">
          <a:extLst>
            <a:ext uri="{FF2B5EF4-FFF2-40B4-BE49-F238E27FC236}">
              <a16:creationId xmlns:a16="http://schemas.microsoft.com/office/drawing/2014/main" id="{65B7F22A-F9C5-4231-97D7-E5212F881A05}"/>
            </a:ext>
          </a:extLst>
        </xdr:cNvPr>
        <xdr:cNvSpPr/>
      </xdr:nvSpPr>
      <xdr:spPr>
        <a:xfrm>
          <a:off x="6496050" y="5734050"/>
          <a:ext cx="160813"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4</xdr:col>
      <xdr:colOff>514350</xdr:colOff>
      <xdr:row>36</xdr:row>
      <xdr:rowOff>19050</xdr:rowOff>
    </xdr:from>
    <xdr:to>
      <xdr:col>5</xdr:col>
      <xdr:colOff>38100</xdr:colOff>
      <xdr:row>36</xdr:row>
      <xdr:rowOff>171450</xdr:rowOff>
    </xdr:to>
    <xdr:sp macro="" textlink="">
      <xdr:nvSpPr>
        <xdr:cNvPr id="78" name="Freeform 14">
          <a:extLst>
            <a:ext uri="{FF2B5EF4-FFF2-40B4-BE49-F238E27FC236}">
              <a16:creationId xmlns:a16="http://schemas.microsoft.com/office/drawing/2014/main" id="{CA610DA8-DD5A-4B28-AD62-77098A944CDA}"/>
            </a:ext>
          </a:extLst>
        </xdr:cNvPr>
        <xdr:cNvSpPr/>
      </xdr:nvSpPr>
      <xdr:spPr>
        <a:xfrm>
          <a:off x="2952750" y="6877050"/>
          <a:ext cx="133350" cy="152400"/>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2</xdr:col>
      <xdr:colOff>70756</xdr:colOff>
      <xdr:row>59</xdr:row>
      <xdr:rowOff>163286</xdr:rowOff>
    </xdr:from>
    <xdr:to>
      <xdr:col>35</xdr:col>
      <xdr:colOff>217714</xdr:colOff>
      <xdr:row>82</xdr:row>
      <xdr:rowOff>152400</xdr:rowOff>
    </xdr:to>
    <xdr:sp macro="" textlink="">
      <xdr:nvSpPr>
        <xdr:cNvPr id="36" name="AutoShape 11">
          <a:extLst>
            <a:ext uri="{FF2B5EF4-FFF2-40B4-BE49-F238E27FC236}">
              <a16:creationId xmlns:a16="http://schemas.microsoft.com/office/drawing/2014/main" id="{9759EBB5-BF15-4707-BFA5-4FF2D3AF904E}"/>
            </a:ext>
          </a:extLst>
        </xdr:cNvPr>
        <xdr:cNvSpPr/>
      </xdr:nvSpPr>
      <xdr:spPr>
        <a:xfrm>
          <a:off x="1289956" y="11402786"/>
          <a:ext cx="20263758" cy="4370614"/>
        </a:xfrm>
        <a:prstGeom prst="rect">
          <a:avLst/>
        </a:prstGeom>
        <a:solidFill>
          <a:schemeClr val="tx1"/>
        </a:solidFill>
      </xdr:spPr>
      <xdr:txBody>
        <a:bodyPr wrap="square"/>
        <a:lstStyle/>
        <a:p>
          <a:endParaRPr lang="en-US"/>
        </a:p>
      </xdr:txBody>
    </xdr:sp>
    <xdr:clientData/>
  </xdr:twoCellAnchor>
  <xdr:twoCellAnchor editAs="oneCell">
    <xdr:from>
      <xdr:col>26</xdr:col>
      <xdr:colOff>202787</xdr:colOff>
      <xdr:row>0</xdr:row>
      <xdr:rowOff>143887</xdr:rowOff>
    </xdr:from>
    <xdr:to>
      <xdr:col>27</xdr:col>
      <xdr:colOff>292055</xdr:colOff>
      <xdr:row>4</xdr:row>
      <xdr:rowOff>161513</xdr:rowOff>
    </xdr:to>
    <xdr:pic>
      <xdr:nvPicPr>
        <xdr:cNvPr id="88" name="Picture 87">
          <a:extLst>
            <a:ext uri="{FF2B5EF4-FFF2-40B4-BE49-F238E27FC236}">
              <a16:creationId xmlns:a16="http://schemas.microsoft.com/office/drawing/2014/main" id="{8396C621-7763-48EF-B0E7-979A7DB821F6}"/>
            </a:ext>
          </a:extLst>
        </xdr:cNvPr>
        <xdr:cNvPicPr>
          <a:picLocks noChangeAspect="1"/>
        </xdr:cNvPicPr>
      </xdr:nvPicPr>
      <xdr:blipFill>
        <a:blip xmlns:r="http://schemas.openxmlformats.org/officeDocument/2006/relationships" r:embed="rId1"/>
        <a:srcRect/>
        <a:stretch>
          <a:fillRect/>
        </a:stretch>
      </xdr:blipFill>
      <xdr:spPr>
        <a:xfrm rot="1696143">
          <a:off x="16052387" y="143887"/>
          <a:ext cx="698868" cy="779626"/>
        </a:xfrm>
        <a:prstGeom prst="rect">
          <a:avLst/>
        </a:prstGeom>
      </xdr:spPr>
    </xdr:pic>
    <xdr:clientData/>
  </xdr:twoCellAnchor>
  <xdr:twoCellAnchor>
    <xdr:from>
      <xdr:col>21</xdr:col>
      <xdr:colOff>0</xdr:colOff>
      <xdr:row>1</xdr:row>
      <xdr:rowOff>0</xdr:rowOff>
    </xdr:from>
    <xdr:to>
      <xdr:col>21</xdr:col>
      <xdr:colOff>158092</xdr:colOff>
      <xdr:row>1</xdr:row>
      <xdr:rowOff>158801</xdr:rowOff>
    </xdr:to>
    <xdr:sp macro="" textlink="">
      <xdr:nvSpPr>
        <xdr:cNvPr id="90" name="Freeform 16">
          <a:extLst>
            <a:ext uri="{FF2B5EF4-FFF2-40B4-BE49-F238E27FC236}">
              <a16:creationId xmlns:a16="http://schemas.microsoft.com/office/drawing/2014/main" id="{7049DC8C-5FAD-428A-B192-169BB6280011}"/>
            </a:ext>
          </a:extLst>
        </xdr:cNvPr>
        <xdr:cNvSpPr/>
      </xdr:nvSpPr>
      <xdr:spPr>
        <a:xfrm>
          <a:off x="12801600" y="190500"/>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26</xdr:col>
      <xdr:colOff>0</xdr:colOff>
      <xdr:row>8</xdr:row>
      <xdr:rowOff>0</xdr:rowOff>
    </xdr:from>
    <xdr:to>
      <xdr:col>26</xdr:col>
      <xdr:colOff>158092</xdr:colOff>
      <xdr:row>8</xdr:row>
      <xdr:rowOff>158801</xdr:rowOff>
    </xdr:to>
    <xdr:sp macro="" textlink="">
      <xdr:nvSpPr>
        <xdr:cNvPr id="91" name="Freeform 16">
          <a:extLst>
            <a:ext uri="{FF2B5EF4-FFF2-40B4-BE49-F238E27FC236}">
              <a16:creationId xmlns:a16="http://schemas.microsoft.com/office/drawing/2014/main" id="{83B1E5D2-4011-42FE-A9D6-72C176A2D8FB}"/>
            </a:ext>
          </a:extLst>
        </xdr:cNvPr>
        <xdr:cNvSpPr/>
      </xdr:nvSpPr>
      <xdr:spPr>
        <a:xfrm>
          <a:off x="15849600" y="1524000"/>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25</xdr:col>
      <xdr:colOff>0</xdr:colOff>
      <xdr:row>1</xdr:row>
      <xdr:rowOff>0</xdr:rowOff>
    </xdr:from>
    <xdr:to>
      <xdr:col>25</xdr:col>
      <xdr:colOff>158092</xdr:colOff>
      <xdr:row>1</xdr:row>
      <xdr:rowOff>158801</xdr:rowOff>
    </xdr:to>
    <xdr:sp macro="" textlink="">
      <xdr:nvSpPr>
        <xdr:cNvPr id="92" name="Freeform 16">
          <a:extLst>
            <a:ext uri="{FF2B5EF4-FFF2-40B4-BE49-F238E27FC236}">
              <a16:creationId xmlns:a16="http://schemas.microsoft.com/office/drawing/2014/main" id="{0BD311FA-7B22-4392-900B-B3091717D754}"/>
            </a:ext>
          </a:extLst>
        </xdr:cNvPr>
        <xdr:cNvSpPr/>
      </xdr:nvSpPr>
      <xdr:spPr>
        <a:xfrm>
          <a:off x="15240000" y="190500"/>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editAs="oneCell">
    <xdr:from>
      <xdr:col>0</xdr:col>
      <xdr:colOff>493982</xdr:colOff>
      <xdr:row>25</xdr:row>
      <xdr:rowOff>162936</xdr:rowOff>
    </xdr:from>
    <xdr:to>
      <xdr:col>1</xdr:col>
      <xdr:colOff>583250</xdr:colOff>
      <xdr:row>29</xdr:row>
      <xdr:rowOff>180562</xdr:rowOff>
    </xdr:to>
    <xdr:pic>
      <xdr:nvPicPr>
        <xdr:cNvPr id="93" name="Picture 92">
          <a:extLst>
            <a:ext uri="{FF2B5EF4-FFF2-40B4-BE49-F238E27FC236}">
              <a16:creationId xmlns:a16="http://schemas.microsoft.com/office/drawing/2014/main" id="{064D172C-59AD-4529-82CE-7BA7DA8B15D6}"/>
            </a:ext>
          </a:extLst>
        </xdr:cNvPr>
        <xdr:cNvPicPr>
          <a:picLocks noChangeAspect="1"/>
        </xdr:cNvPicPr>
      </xdr:nvPicPr>
      <xdr:blipFill>
        <a:blip xmlns:r="http://schemas.openxmlformats.org/officeDocument/2006/relationships" r:embed="rId1"/>
        <a:srcRect/>
        <a:stretch>
          <a:fillRect/>
        </a:stretch>
      </xdr:blipFill>
      <xdr:spPr>
        <a:xfrm rot="1696143">
          <a:off x="493982" y="4925436"/>
          <a:ext cx="701589" cy="779626"/>
        </a:xfrm>
        <a:prstGeom prst="rect">
          <a:avLst/>
        </a:prstGeom>
      </xdr:spPr>
    </xdr:pic>
    <xdr:clientData/>
  </xdr:twoCellAnchor>
  <xdr:twoCellAnchor>
    <xdr:from>
      <xdr:col>34</xdr:col>
      <xdr:colOff>476610</xdr:colOff>
      <xdr:row>0</xdr:row>
      <xdr:rowOff>0</xdr:rowOff>
    </xdr:from>
    <xdr:to>
      <xdr:col>40</xdr:col>
      <xdr:colOff>15883</xdr:colOff>
      <xdr:row>82</xdr:row>
      <xdr:rowOff>158750</xdr:rowOff>
    </xdr:to>
    <xdr:sp macro="" textlink="">
      <xdr:nvSpPr>
        <xdr:cNvPr id="40" name="AutoShape 11">
          <a:extLst>
            <a:ext uri="{FF2B5EF4-FFF2-40B4-BE49-F238E27FC236}">
              <a16:creationId xmlns:a16="http://schemas.microsoft.com/office/drawing/2014/main" id="{4C584965-A829-411B-B2E0-FEF916B50853}"/>
            </a:ext>
          </a:extLst>
        </xdr:cNvPr>
        <xdr:cNvSpPr/>
      </xdr:nvSpPr>
      <xdr:spPr>
        <a:xfrm rot="16200000">
          <a:off x="14676622" y="6310488"/>
          <a:ext cx="15779750" cy="3158773"/>
        </a:xfrm>
        <a:prstGeom prst="rect">
          <a:avLst/>
        </a:prstGeom>
        <a:solidFill>
          <a:schemeClr val="tx1"/>
        </a:solidFill>
      </xdr:spPr>
      <xdr:txBody>
        <a:bodyPr wrap="square"/>
        <a:lstStyle/>
        <a:p>
          <a:endParaRPr lang="en-US"/>
        </a:p>
      </xdr:txBody>
    </xdr:sp>
    <xdr:clientData/>
  </xdr:twoCellAnchor>
  <xdr:twoCellAnchor>
    <xdr:from>
      <xdr:col>21</xdr:col>
      <xdr:colOff>394607</xdr:colOff>
      <xdr:row>8</xdr:row>
      <xdr:rowOff>0</xdr:rowOff>
    </xdr:from>
    <xdr:to>
      <xdr:col>33</xdr:col>
      <xdr:colOff>155122</xdr:colOff>
      <xdr:row>55</xdr:row>
      <xdr:rowOff>176893</xdr:rowOff>
    </xdr:to>
    <xdr:sp macro="" textlink="">
      <xdr:nvSpPr>
        <xdr:cNvPr id="63" name="AutoShape 4">
          <a:extLst>
            <a:ext uri="{FF2B5EF4-FFF2-40B4-BE49-F238E27FC236}">
              <a16:creationId xmlns:a16="http://schemas.microsoft.com/office/drawing/2014/main" id="{8934A1CF-EE19-443A-BE47-1DD09D6886DE}"/>
            </a:ext>
          </a:extLst>
        </xdr:cNvPr>
        <xdr:cNvSpPr/>
      </xdr:nvSpPr>
      <xdr:spPr>
        <a:xfrm>
          <a:off x="13253357" y="1524000"/>
          <a:ext cx="7108372" cy="9130393"/>
        </a:xfrm>
        <a:prstGeom prst="rect">
          <a:avLst/>
        </a:prstGeom>
        <a:solidFill>
          <a:srgbClr val="050707"/>
        </a:solidFill>
      </xdr:spPr>
      <xdr:txBody>
        <a:bodyPr wrap="square"/>
        <a:lstStyle/>
        <a:p>
          <a:endParaRPr lang="en-US"/>
        </a:p>
      </xdr:txBody>
    </xdr:sp>
    <xdr:clientData/>
  </xdr:twoCellAnchor>
  <xdr:twoCellAnchor>
    <xdr:from>
      <xdr:col>22</xdr:col>
      <xdr:colOff>585107</xdr:colOff>
      <xdr:row>10</xdr:row>
      <xdr:rowOff>97972</xdr:rowOff>
    </xdr:from>
    <xdr:to>
      <xdr:col>26</xdr:col>
      <xdr:colOff>68036</xdr:colOff>
      <xdr:row>23</xdr:row>
      <xdr:rowOff>171449</xdr:rowOff>
    </xdr:to>
    <xdr:grpSp>
      <xdr:nvGrpSpPr>
        <xdr:cNvPr id="48" name="Group 47">
          <a:extLst>
            <a:ext uri="{FF2B5EF4-FFF2-40B4-BE49-F238E27FC236}">
              <a16:creationId xmlns:a16="http://schemas.microsoft.com/office/drawing/2014/main" id="{EFAD7EED-C010-4703-B002-0208520BC37A}"/>
            </a:ext>
          </a:extLst>
        </xdr:cNvPr>
        <xdr:cNvGrpSpPr/>
      </xdr:nvGrpSpPr>
      <xdr:grpSpPr>
        <a:xfrm>
          <a:off x="13856607" y="2002972"/>
          <a:ext cx="1895929" cy="2549977"/>
          <a:chOff x="4948237" y="3219450"/>
          <a:chExt cx="1543050" cy="2209800"/>
        </a:xfrm>
      </xdr:grpSpPr>
      <xdr:grpSp>
        <xdr:nvGrpSpPr>
          <xdr:cNvPr id="49" name="Group 48">
            <a:extLst>
              <a:ext uri="{FF2B5EF4-FFF2-40B4-BE49-F238E27FC236}">
                <a16:creationId xmlns:a16="http://schemas.microsoft.com/office/drawing/2014/main" id="{E23AEBE8-4E8D-4A5D-A9EE-F75B090B63B2}"/>
              </a:ext>
            </a:extLst>
          </xdr:cNvPr>
          <xdr:cNvGrpSpPr/>
        </xdr:nvGrpSpPr>
        <xdr:grpSpPr>
          <a:xfrm>
            <a:off x="4948237" y="3219450"/>
            <a:ext cx="1543050" cy="2209800"/>
            <a:chOff x="6091237" y="3838575"/>
            <a:chExt cx="1543050" cy="2209800"/>
          </a:xfrm>
        </xdr:grpSpPr>
        <xdr:sp macro="" textlink="">
          <xdr:nvSpPr>
            <xdr:cNvPr id="53" name="Rectangle 52">
              <a:extLst>
                <a:ext uri="{FF2B5EF4-FFF2-40B4-BE49-F238E27FC236}">
                  <a16:creationId xmlns:a16="http://schemas.microsoft.com/office/drawing/2014/main" id="{2BA0E6F1-1083-4F9D-BFF8-6AE3A683687E}"/>
                </a:ext>
              </a:extLst>
            </xdr:cNvPr>
            <xdr:cNvSpPr/>
          </xdr:nvSpPr>
          <xdr:spPr>
            <a:xfrm>
              <a:off x="6153150" y="4829175"/>
              <a:ext cx="1419225" cy="1219200"/>
            </a:xfrm>
            <a:prstGeom prst="rect">
              <a:avLst/>
            </a:prstGeom>
            <a:solidFill>
              <a:srgbClr val="D9B9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2" name="Rectangle 71">
              <a:extLst>
                <a:ext uri="{FF2B5EF4-FFF2-40B4-BE49-F238E27FC236}">
                  <a16:creationId xmlns:a16="http://schemas.microsoft.com/office/drawing/2014/main" id="{C8845673-41D7-424F-A5C8-A2069D99C112}"/>
                </a:ext>
              </a:extLst>
            </xdr:cNvPr>
            <xdr:cNvSpPr/>
          </xdr:nvSpPr>
          <xdr:spPr>
            <a:xfrm>
              <a:off x="6091237" y="4572000"/>
              <a:ext cx="1543050" cy="342900"/>
            </a:xfrm>
            <a:prstGeom prst="rect">
              <a:avLst/>
            </a:prstGeom>
            <a:solidFill>
              <a:srgbClr val="5C887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2" name="Rectangle 66">
              <a:extLst>
                <a:ext uri="{FF2B5EF4-FFF2-40B4-BE49-F238E27FC236}">
                  <a16:creationId xmlns:a16="http://schemas.microsoft.com/office/drawing/2014/main" id="{5022D550-239F-4773-8541-8E6390468C8A}"/>
                </a:ext>
              </a:extLst>
            </xdr:cNvPr>
            <xdr:cNvSpPr/>
          </xdr:nvSpPr>
          <xdr:spPr>
            <a:xfrm>
              <a:off x="6610350" y="4572000"/>
              <a:ext cx="504825" cy="1476375"/>
            </a:xfrm>
            <a:custGeom>
              <a:avLst/>
              <a:gdLst>
                <a:gd name="connsiteX0" fmla="*/ 0 w 504825"/>
                <a:gd name="connsiteY0" fmla="*/ 0 h 1657350"/>
                <a:gd name="connsiteX1" fmla="*/ 504825 w 504825"/>
                <a:gd name="connsiteY1" fmla="*/ 0 h 1657350"/>
                <a:gd name="connsiteX2" fmla="*/ 504825 w 504825"/>
                <a:gd name="connsiteY2" fmla="*/ 1657350 h 1657350"/>
                <a:gd name="connsiteX3" fmla="*/ 0 w 504825"/>
                <a:gd name="connsiteY3" fmla="*/ 1657350 h 1657350"/>
                <a:gd name="connsiteX4" fmla="*/ 0 w 504825"/>
                <a:gd name="connsiteY4" fmla="*/ 0 h 1657350"/>
                <a:gd name="connsiteX0" fmla="*/ 0 w 504825"/>
                <a:gd name="connsiteY0" fmla="*/ 0 h 1657350"/>
                <a:gd name="connsiteX1" fmla="*/ 504825 w 504825"/>
                <a:gd name="connsiteY1" fmla="*/ 0 h 1657350"/>
                <a:gd name="connsiteX2" fmla="*/ 428625 w 504825"/>
                <a:gd name="connsiteY2" fmla="*/ 1657350 h 1657350"/>
                <a:gd name="connsiteX3" fmla="*/ 0 w 504825"/>
                <a:gd name="connsiteY3" fmla="*/ 1657350 h 1657350"/>
                <a:gd name="connsiteX4" fmla="*/ 0 w 504825"/>
                <a:gd name="connsiteY4" fmla="*/ 0 h 1657350"/>
                <a:gd name="connsiteX0" fmla="*/ 0 w 504825"/>
                <a:gd name="connsiteY0" fmla="*/ 0 h 1657350"/>
                <a:gd name="connsiteX1" fmla="*/ 504825 w 504825"/>
                <a:gd name="connsiteY1" fmla="*/ 0 h 1657350"/>
                <a:gd name="connsiteX2" fmla="*/ 428625 w 504825"/>
                <a:gd name="connsiteY2" fmla="*/ 1657350 h 1657350"/>
                <a:gd name="connsiteX3" fmla="*/ 85725 w 504825"/>
                <a:gd name="connsiteY3" fmla="*/ 1657350 h 1657350"/>
                <a:gd name="connsiteX4" fmla="*/ 0 w 504825"/>
                <a:gd name="connsiteY4" fmla="*/ 0 h 1657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04825" h="1657350">
                  <a:moveTo>
                    <a:pt x="0" y="0"/>
                  </a:moveTo>
                  <a:lnTo>
                    <a:pt x="504825" y="0"/>
                  </a:lnTo>
                  <a:lnTo>
                    <a:pt x="428625" y="1657350"/>
                  </a:lnTo>
                  <a:lnTo>
                    <a:pt x="85725" y="1657350"/>
                  </a:lnTo>
                  <a:lnTo>
                    <a:pt x="0" y="0"/>
                  </a:lnTo>
                  <a:close/>
                </a:path>
              </a:pathLst>
            </a:custGeom>
            <a:solidFill>
              <a:srgbClr val="FAC7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83" name="Group 82">
              <a:extLst>
                <a:ext uri="{FF2B5EF4-FFF2-40B4-BE49-F238E27FC236}">
                  <a16:creationId xmlns:a16="http://schemas.microsoft.com/office/drawing/2014/main" id="{EFC58C8C-6E3B-4D15-B68C-EF4A901E64E4}"/>
                </a:ext>
              </a:extLst>
            </xdr:cNvPr>
            <xdr:cNvGrpSpPr/>
          </xdr:nvGrpSpPr>
          <xdr:grpSpPr>
            <a:xfrm>
              <a:off x="6362699" y="3838575"/>
              <a:ext cx="1000126" cy="790172"/>
              <a:chOff x="6363520" y="3838575"/>
              <a:chExt cx="1000126" cy="790172"/>
            </a:xfrm>
          </xdr:grpSpPr>
          <xdr:sp macro="" textlink="">
            <xdr:nvSpPr>
              <xdr:cNvPr id="89" name="Isosceles Triangle 88">
                <a:extLst>
                  <a:ext uri="{FF2B5EF4-FFF2-40B4-BE49-F238E27FC236}">
                    <a16:creationId xmlns:a16="http://schemas.microsoft.com/office/drawing/2014/main" id="{CA7E2356-A7F5-40AE-B1E2-D3303D551D08}"/>
                  </a:ext>
                </a:extLst>
              </xdr:cNvPr>
              <xdr:cNvSpPr/>
            </xdr:nvSpPr>
            <xdr:spPr>
              <a:xfrm rot="3477894" flipV="1">
                <a:off x="6886564" y="4151664"/>
                <a:ext cx="449340" cy="504825"/>
              </a:xfrm>
              <a:prstGeom prst="triangle">
                <a:avLst/>
              </a:prstGeom>
              <a:solidFill>
                <a:srgbClr val="FAC747"/>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sp macro="" textlink="">
            <xdr:nvSpPr>
              <xdr:cNvPr id="96" name="Isosceles Triangle 95">
                <a:extLst>
                  <a:ext uri="{FF2B5EF4-FFF2-40B4-BE49-F238E27FC236}">
                    <a16:creationId xmlns:a16="http://schemas.microsoft.com/office/drawing/2014/main" id="{B45040C2-6906-477A-B2CC-9517A9009BE2}"/>
                  </a:ext>
                </a:extLst>
              </xdr:cNvPr>
              <xdr:cNvSpPr/>
            </xdr:nvSpPr>
            <xdr:spPr>
              <a:xfrm flipV="1">
                <a:off x="6592121" y="3838575"/>
                <a:ext cx="542925" cy="695324"/>
              </a:xfrm>
              <a:prstGeom prst="triangle">
                <a:avLst/>
              </a:prstGeom>
              <a:solidFill>
                <a:srgbClr val="FAC747"/>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sp macro="" textlink="">
            <xdr:nvSpPr>
              <xdr:cNvPr id="97" name="Isosceles Triangle 96">
                <a:extLst>
                  <a:ext uri="{FF2B5EF4-FFF2-40B4-BE49-F238E27FC236}">
                    <a16:creationId xmlns:a16="http://schemas.microsoft.com/office/drawing/2014/main" id="{B29921E4-B64D-4E31-B072-6D7FD6FE96FD}"/>
                  </a:ext>
                </a:extLst>
              </xdr:cNvPr>
              <xdr:cNvSpPr/>
            </xdr:nvSpPr>
            <xdr:spPr>
              <a:xfrm rot="18122106" flipH="1" flipV="1">
                <a:off x="6391263" y="4151664"/>
                <a:ext cx="449340" cy="504825"/>
              </a:xfrm>
              <a:prstGeom prst="triangle">
                <a:avLst/>
              </a:prstGeom>
              <a:solidFill>
                <a:srgbClr val="FAC747"/>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grpSp>
      </xdr:grpSp>
      <xdr:sp macro="" textlink="">
        <xdr:nvSpPr>
          <xdr:cNvPr id="50" name="Rectangle 49">
            <a:extLst>
              <a:ext uri="{FF2B5EF4-FFF2-40B4-BE49-F238E27FC236}">
                <a16:creationId xmlns:a16="http://schemas.microsoft.com/office/drawing/2014/main" id="{EF3DCCCB-E22F-48DB-BF49-7019ADF57984}"/>
              </a:ext>
            </a:extLst>
          </xdr:cNvPr>
          <xdr:cNvSpPr/>
        </xdr:nvSpPr>
        <xdr:spPr>
          <a:xfrm>
            <a:off x="5205413" y="4352925"/>
            <a:ext cx="1028699" cy="914400"/>
          </a:xfrm>
          <a:prstGeom prst="rect">
            <a:avLst/>
          </a:prstGeom>
          <a:solidFill>
            <a:schemeClr val="bg1">
              <a:alpha val="6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Pivot!E80">
        <xdr:nvSpPr>
          <xdr:cNvPr id="52" name="TextBox 51">
            <a:extLst>
              <a:ext uri="{FF2B5EF4-FFF2-40B4-BE49-F238E27FC236}">
                <a16:creationId xmlns:a16="http://schemas.microsoft.com/office/drawing/2014/main" id="{87B7156D-6578-4F89-A01E-D2FE70F84D62}"/>
              </a:ext>
            </a:extLst>
          </xdr:cNvPr>
          <xdr:cNvSpPr txBox="1"/>
        </xdr:nvSpPr>
        <xdr:spPr>
          <a:xfrm>
            <a:off x="5139176" y="4324350"/>
            <a:ext cx="1150072" cy="923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indent="0" algn="ctr"/>
            <a:fld id="{1658C281-D62B-487D-802F-2429ADA5387E}" type="TxLink">
              <a:rPr lang="en-US" sz="3600" b="1" i="0" u="none" strike="noStrike">
                <a:solidFill>
                  <a:srgbClr val="5C887C"/>
                </a:solidFill>
                <a:latin typeface="Berlin Sans FB Demi" panose="020E0802020502020306" pitchFamily="34" charset="0"/>
                <a:ea typeface="+mn-ea"/>
                <a:cs typeface="Calibri"/>
              </a:rPr>
              <a:pPr marL="0" indent="0" algn="ctr"/>
              <a:t>55%</a:t>
            </a:fld>
            <a:endParaRPr lang="en-US" sz="23900" b="1">
              <a:solidFill>
                <a:srgbClr val="5C887C"/>
              </a:solidFill>
              <a:latin typeface="Berlin Sans FB Demi" panose="020E0802020502020306" pitchFamily="34" charset="0"/>
              <a:ea typeface="+mn-ea"/>
              <a:cs typeface="+mn-cs"/>
            </a:endParaRPr>
          </a:p>
        </xdr:txBody>
      </xdr:sp>
    </xdr:grpSp>
    <xdr:clientData/>
  </xdr:twoCellAnchor>
  <xdr:twoCellAnchor>
    <xdr:from>
      <xdr:col>26</xdr:col>
      <xdr:colOff>409728</xdr:colOff>
      <xdr:row>15</xdr:row>
      <xdr:rowOff>128209</xdr:rowOff>
    </xdr:from>
    <xdr:to>
      <xdr:col>32</xdr:col>
      <xdr:colOff>213784</xdr:colOff>
      <xdr:row>24</xdr:row>
      <xdr:rowOff>128209</xdr:rowOff>
    </xdr:to>
    <xdr:sp macro="" textlink="">
      <xdr:nvSpPr>
        <xdr:cNvPr id="99" name="TextBox 98">
          <a:extLst>
            <a:ext uri="{FF2B5EF4-FFF2-40B4-BE49-F238E27FC236}">
              <a16:creationId xmlns:a16="http://schemas.microsoft.com/office/drawing/2014/main" id="{DB6C8035-D135-4E63-B859-F1FEE6F42FC6}"/>
            </a:ext>
          </a:extLst>
        </xdr:cNvPr>
        <xdr:cNvSpPr txBox="1"/>
      </xdr:nvSpPr>
      <xdr:spPr>
        <a:xfrm>
          <a:off x="16369395" y="2985709"/>
          <a:ext cx="3487056" cy="17145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indent="0" algn="l"/>
          <a:r>
            <a:rPr lang="en-US" sz="2800" b="1" i="1">
              <a:solidFill>
                <a:schemeClr val="tx1">
                  <a:lumMod val="50000"/>
                  <a:lumOff val="50000"/>
                </a:schemeClr>
              </a:solidFill>
              <a:latin typeface="Arial Narrow" panose="020B0606020202030204" pitchFamily="34" charset="0"/>
              <a:ea typeface="+mn-ea"/>
              <a:cs typeface="+mn-cs"/>
            </a:rPr>
            <a:t>plan</a:t>
          </a:r>
          <a:r>
            <a:rPr lang="en-US" sz="2800" b="1" i="1" baseline="0">
              <a:solidFill>
                <a:schemeClr val="tx1">
                  <a:lumMod val="50000"/>
                  <a:lumOff val="50000"/>
                </a:schemeClr>
              </a:solidFill>
              <a:latin typeface="Arial Narrow" panose="020B0606020202030204" pitchFamily="34" charset="0"/>
              <a:ea typeface="+mn-ea"/>
              <a:cs typeface="+mn-cs"/>
            </a:rPr>
            <a:t> to shop in </a:t>
          </a:r>
        </a:p>
        <a:p>
          <a:pPr marL="0" indent="0" algn="l"/>
          <a:r>
            <a:rPr lang="en-US" sz="4000" b="1" baseline="0">
              <a:solidFill>
                <a:schemeClr val="bg1"/>
              </a:solidFill>
              <a:latin typeface="Arial Narrow" panose="020B0606020202030204" pitchFamily="34" charset="0"/>
              <a:ea typeface="+mn-ea"/>
              <a:cs typeface="+mn-cs"/>
            </a:rPr>
            <a:t>Big Box Stores </a:t>
          </a:r>
          <a:endParaRPr lang="en-US" sz="4000" b="1">
            <a:solidFill>
              <a:schemeClr val="bg1"/>
            </a:solidFill>
            <a:latin typeface="Arial Narrow" panose="020B0606020202030204" pitchFamily="34" charset="0"/>
            <a:ea typeface="+mn-ea"/>
            <a:cs typeface="+mn-cs"/>
          </a:endParaRPr>
        </a:p>
      </xdr:txBody>
    </xdr:sp>
    <xdr:clientData/>
  </xdr:twoCellAnchor>
  <xdr:twoCellAnchor editAs="oneCell">
    <xdr:from>
      <xdr:col>13</xdr:col>
      <xdr:colOff>187780</xdr:colOff>
      <xdr:row>28</xdr:row>
      <xdr:rowOff>100413</xdr:rowOff>
    </xdr:from>
    <xdr:to>
      <xdr:col>20</xdr:col>
      <xdr:colOff>503466</xdr:colOff>
      <xdr:row>31</xdr:row>
      <xdr:rowOff>173490</xdr:rowOff>
    </xdr:to>
    <xdr:pic>
      <xdr:nvPicPr>
        <xdr:cNvPr id="135" name="Picture 134">
          <a:extLst>
            <a:ext uri="{FF2B5EF4-FFF2-40B4-BE49-F238E27FC236}">
              <a16:creationId xmlns:a16="http://schemas.microsoft.com/office/drawing/2014/main" id="{EDCF58D6-B84D-4714-81C8-83A18B261E6D}"/>
            </a:ext>
          </a:extLst>
        </xdr:cNvPr>
        <xdr:cNvPicPr>
          <a:picLocks noChangeAspect="1"/>
        </xdr:cNvPicPr>
      </xdr:nvPicPr>
      <xdr:blipFill>
        <a:blip xmlns:r="http://schemas.openxmlformats.org/officeDocument/2006/relationships" r:embed="rId3"/>
        <a:srcRect/>
        <a:stretch>
          <a:fillRect/>
        </a:stretch>
      </xdr:blipFill>
      <xdr:spPr>
        <a:xfrm>
          <a:off x="8147959" y="5434413"/>
          <a:ext cx="4601936" cy="644577"/>
        </a:xfrm>
        <a:prstGeom prst="rect">
          <a:avLst/>
        </a:prstGeom>
      </xdr:spPr>
    </xdr:pic>
    <xdr:clientData/>
  </xdr:twoCellAnchor>
  <xdr:twoCellAnchor editAs="oneCell">
    <xdr:from>
      <xdr:col>3</xdr:col>
      <xdr:colOff>140580</xdr:colOff>
      <xdr:row>9</xdr:row>
      <xdr:rowOff>138340</xdr:rowOff>
    </xdr:from>
    <xdr:to>
      <xdr:col>7</xdr:col>
      <xdr:colOff>310697</xdr:colOff>
      <xdr:row>24</xdr:row>
      <xdr:rowOff>163286</xdr:rowOff>
    </xdr:to>
    <xdr:pic>
      <xdr:nvPicPr>
        <xdr:cNvPr id="138" name="Picture 137">
          <a:extLst>
            <a:ext uri="{FF2B5EF4-FFF2-40B4-BE49-F238E27FC236}">
              <a16:creationId xmlns:a16="http://schemas.microsoft.com/office/drawing/2014/main" id="{4F07878F-8A3A-4241-9ACF-F65108F0C104}"/>
            </a:ext>
          </a:extLst>
        </xdr:cNvPr>
        <xdr:cNvPicPr>
          <a:picLocks noChangeAspect="1"/>
        </xdr:cNvPicPr>
      </xdr:nvPicPr>
      <xdr:blipFill>
        <a:blip xmlns:r="http://schemas.openxmlformats.org/officeDocument/2006/relationships" r:embed="rId4"/>
        <a:srcRect/>
        <a:stretch>
          <a:fillRect/>
        </a:stretch>
      </xdr:blipFill>
      <xdr:spPr>
        <a:xfrm>
          <a:off x="1977544" y="1852840"/>
          <a:ext cx="2619403" cy="2882446"/>
        </a:xfrm>
        <a:prstGeom prst="rect">
          <a:avLst/>
        </a:prstGeom>
        <a:solidFill>
          <a:srgbClr val="050707"/>
        </a:solidFill>
      </xdr:spPr>
    </xdr:pic>
    <xdr:clientData/>
  </xdr:twoCellAnchor>
  <xdr:twoCellAnchor>
    <xdr:from>
      <xdr:col>25</xdr:col>
      <xdr:colOff>287073</xdr:colOff>
      <xdr:row>8</xdr:row>
      <xdr:rowOff>75633</xdr:rowOff>
    </xdr:from>
    <xdr:to>
      <xdr:col>33</xdr:col>
      <xdr:colOff>1324</xdr:colOff>
      <xdr:row>13</xdr:row>
      <xdr:rowOff>128814</xdr:rowOff>
    </xdr:to>
    <xdr:grpSp>
      <xdr:nvGrpSpPr>
        <xdr:cNvPr id="139" name="Group 138">
          <a:extLst>
            <a:ext uri="{FF2B5EF4-FFF2-40B4-BE49-F238E27FC236}">
              <a16:creationId xmlns:a16="http://schemas.microsoft.com/office/drawing/2014/main" id="{AE24CDE1-D347-4308-B865-709620CC139B}"/>
            </a:ext>
          </a:extLst>
        </xdr:cNvPr>
        <xdr:cNvGrpSpPr/>
      </xdr:nvGrpSpPr>
      <xdr:grpSpPr>
        <a:xfrm>
          <a:off x="15368323" y="1599633"/>
          <a:ext cx="4540251" cy="1005681"/>
          <a:chOff x="0" y="-104775"/>
          <a:chExt cx="8787961" cy="2853707"/>
        </a:xfrm>
      </xdr:grpSpPr>
      <xdr:sp macro="" textlink="">
        <xdr:nvSpPr>
          <xdr:cNvPr id="140" name="TextBox 13">
            <a:extLst>
              <a:ext uri="{FF2B5EF4-FFF2-40B4-BE49-F238E27FC236}">
                <a16:creationId xmlns:a16="http://schemas.microsoft.com/office/drawing/2014/main" id="{C68FDB28-79D9-4147-B4C6-7CC76BA14750}"/>
              </a:ext>
            </a:extLst>
          </xdr:cNvPr>
          <xdr:cNvSpPr txBox="1"/>
        </xdr:nvSpPr>
        <xdr:spPr>
          <a:xfrm>
            <a:off x="0" y="-104775"/>
            <a:ext cx="8787961" cy="1474492"/>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424"/>
              </a:lnSpc>
            </a:pPr>
            <a:r>
              <a:rPr lang="en-US" sz="2800" spc="408">
                <a:solidFill>
                  <a:srgbClr val="FFFFFF"/>
                </a:solidFill>
                <a:latin typeface="Nunito Light"/>
              </a:rPr>
              <a:t>SHOPPING</a:t>
            </a:r>
          </a:p>
        </xdr:txBody>
      </xdr:sp>
      <xdr:sp macro="" textlink="">
        <xdr:nvSpPr>
          <xdr:cNvPr id="141" name="TextBox 14">
            <a:extLst>
              <a:ext uri="{FF2B5EF4-FFF2-40B4-BE49-F238E27FC236}">
                <a16:creationId xmlns:a16="http://schemas.microsoft.com/office/drawing/2014/main" id="{9C0E16F7-687C-4EE5-969A-8A00589B01C4}"/>
              </a:ext>
            </a:extLst>
          </xdr:cNvPr>
          <xdr:cNvSpPr txBox="1"/>
        </xdr:nvSpPr>
        <xdr:spPr>
          <a:xfrm>
            <a:off x="0" y="2042377"/>
            <a:ext cx="8787961" cy="706555"/>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008"/>
              </a:lnSpc>
            </a:pPr>
            <a:endParaRPr lang="en-US" sz="1400" spc="163">
              <a:solidFill>
                <a:srgbClr val="FFFFFF"/>
              </a:solidFill>
              <a:latin typeface="Nunito Light"/>
            </a:endParaRPr>
          </a:p>
        </xdr:txBody>
      </xdr:sp>
      <xdr:sp macro="" textlink="">
        <xdr:nvSpPr>
          <xdr:cNvPr id="142" name="AutoShape 15">
            <a:extLst>
              <a:ext uri="{FF2B5EF4-FFF2-40B4-BE49-F238E27FC236}">
                <a16:creationId xmlns:a16="http://schemas.microsoft.com/office/drawing/2014/main" id="{C3B908BA-449B-466E-A720-B084A02C79ED}"/>
              </a:ext>
            </a:extLst>
          </xdr:cNvPr>
          <xdr:cNvSpPr/>
        </xdr:nvSpPr>
        <xdr:spPr>
          <a:xfrm>
            <a:off x="3509714" y="1673566"/>
            <a:ext cx="1768535" cy="113237"/>
          </a:xfrm>
          <a:prstGeom prst="rect">
            <a:avLst/>
          </a:prstGeom>
          <a:solidFill>
            <a:srgbClr val="D9B93E"/>
          </a:solidFill>
        </xdr:spPr>
        <xdr:txBody>
          <a:bodyPr wrap="square"/>
          <a:lstStyle/>
          <a:p>
            <a:endParaRPr lang="en-US"/>
          </a:p>
        </xdr:txBody>
      </xdr:sp>
    </xdr:grpSp>
    <xdr:clientData/>
  </xdr:twoCellAnchor>
  <xdr:twoCellAnchor>
    <xdr:from>
      <xdr:col>26</xdr:col>
      <xdr:colOff>511025</xdr:colOff>
      <xdr:row>32</xdr:row>
      <xdr:rowOff>78921</xdr:rowOff>
    </xdr:from>
    <xdr:to>
      <xdr:col>31</xdr:col>
      <xdr:colOff>86664</xdr:colOff>
      <xdr:row>38</xdr:row>
      <xdr:rowOff>136070</xdr:rowOff>
    </xdr:to>
    <xdr:sp macro="" textlink="">
      <xdr:nvSpPr>
        <xdr:cNvPr id="143" name="TextBox 142">
          <a:extLst>
            <a:ext uri="{FF2B5EF4-FFF2-40B4-BE49-F238E27FC236}">
              <a16:creationId xmlns:a16="http://schemas.microsoft.com/office/drawing/2014/main" id="{B115048E-234E-4474-A708-4785829994FD}"/>
            </a:ext>
          </a:extLst>
        </xdr:cNvPr>
        <xdr:cNvSpPr txBox="1"/>
      </xdr:nvSpPr>
      <xdr:spPr>
        <a:xfrm>
          <a:off x="16470692" y="6174921"/>
          <a:ext cx="2644805" cy="120014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indent="0" algn="l"/>
          <a:r>
            <a:rPr lang="en-US" sz="2800" b="1" i="1">
              <a:solidFill>
                <a:schemeClr val="tx1">
                  <a:lumMod val="50000"/>
                  <a:lumOff val="50000"/>
                </a:schemeClr>
              </a:solidFill>
              <a:latin typeface="Arial Narrow" panose="020B0606020202030204" pitchFamily="34" charset="0"/>
              <a:ea typeface="+mn-ea"/>
              <a:cs typeface="+mn-cs"/>
            </a:rPr>
            <a:t>plan</a:t>
          </a:r>
          <a:r>
            <a:rPr lang="en-US" sz="2800" b="1" i="1" baseline="0">
              <a:solidFill>
                <a:schemeClr val="tx1">
                  <a:lumMod val="50000"/>
                  <a:lumOff val="50000"/>
                </a:schemeClr>
              </a:solidFill>
              <a:latin typeface="Arial Narrow" panose="020B0606020202030204" pitchFamily="34" charset="0"/>
              <a:ea typeface="+mn-ea"/>
              <a:cs typeface="+mn-cs"/>
            </a:rPr>
            <a:t> to shop </a:t>
          </a:r>
        </a:p>
        <a:p>
          <a:pPr marL="0" indent="0" algn="l"/>
          <a:r>
            <a:rPr lang="en-US" sz="4000" b="1" baseline="0">
              <a:solidFill>
                <a:schemeClr val="bg1"/>
              </a:solidFill>
              <a:latin typeface="Arial Narrow" panose="020B0606020202030204" pitchFamily="34" charset="0"/>
              <a:ea typeface="+mn-ea"/>
              <a:cs typeface="+mn-cs"/>
            </a:rPr>
            <a:t>Online </a:t>
          </a:r>
          <a:endParaRPr lang="en-US" sz="4000" b="1">
            <a:solidFill>
              <a:schemeClr val="bg1"/>
            </a:solidFill>
            <a:latin typeface="Arial Narrow" panose="020B0606020202030204" pitchFamily="34" charset="0"/>
            <a:ea typeface="+mn-ea"/>
            <a:cs typeface="+mn-cs"/>
          </a:endParaRPr>
        </a:p>
      </xdr:txBody>
    </xdr:sp>
    <xdr:clientData/>
  </xdr:twoCellAnchor>
  <xdr:twoCellAnchor editAs="oneCell">
    <xdr:from>
      <xdr:col>5</xdr:col>
      <xdr:colOff>115484</xdr:colOff>
      <xdr:row>8</xdr:row>
      <xdr:rowOff>181882</xdr:rowOff>
    </xdr:from>
    <xdr:to>
      <xdr:col>5</xdr:col>
      <xdr:colOff>360779</xdr:colOff>
      <xdr:row>10</xdr:row>
      <xdr:rowOff>170771</xdr:rowOff>
    </xdr:to>
    <xdr:pic>
      <xdr:nvPicPr>
        <xdr:cNvPr id="148" name="Picture 147">
          <a:extLst>
            <a:ext uri="{FF2B5EF4-FFF2-40B4-BE49-F238E27FC236}">
              <a16:creationId xmlns:a16="http://schemas.microsoft.com/office/drawing/2014/main" id="{A9B0BCD7-A298-4FD7-B222-C209AAA92608}"/>
            </a:ext>
          </a:extLst>
        </xdr:cNvPr>
        <xdr:cNvPicPr>
          <a:picLocks noChangeAspect="1"/>
        </xdr:cNvPicPr>
      </xdr:nvPicPr>
      <xdr:blipFill>
        <a:blip xmlns:r="http://schemas.openxmlformats.org/officeDocument/2006/relationships" r:embed="rId5"/>
        <a:srcRect/>
        <a:stretch>
          <a:fillRect/>
        </a:stretch>
      </xdr:blipFill>
      <xdr:spPr>
        <a:xfrm>
          <a:off x="3177091" y="1705882"/>
          <a:ext cx="245295" cy="369889"/>
        </a:xfrm>
        <a:prstGeom prst="rect">
          <a:avLst/>
        </a:prstGeom>
      </xdr:spPr>
    </xdr:pic>
    <xdr:clientData/>
  </xdr:twoCellAnchor>
  <xdr:twoCellAnchor>
    <xdr:from>
      <xdr:col>8</xdr:col>
      <xdr:colOff>243228</xdr:colOff>
      <xdr:row>9</xdr:row>
      <xdr:rowOff>5330</xdr:rowOff>
    </xdr:from>
    <xdr:to>
      <xdr:col>15</xdr:col>
      <xdr:colOff>569800</xdr:colOff>
      <xdr:row>14</xdr:row>
      <xdr:rowOff>58511</xdr:rowOff>
    </xdr:to>
    <xdr:grpSp>
      <xdr:nvGrpSpPr>
        <xdr:cNvPr id="55" name="Group 54">
          <a:extLst>
            <a:ext uri="{FF2B5EF4-FFF2-40B4-BE49-F238E27FC236}">
              <a16:creationId xmlns:a16="http://schemas.microsoft.com/office/drawing/2014/main" id="{3E15068A-C349-419F-A70B-51100AAF82A1}"/>
            </a:ext>
          </a:extLst>
        </xdr:cNvPr>
        <xdr:cNvGrpSpPr/>
      </xdr:nvGrpSpPr>
      <xdr:grpSpPr>
        <a:xfrm>
          <a:off x="5069228" y="1719830"/>
          <a:ext cx="4549322" cy="1005681"/>
          <a:chOff x="0" y="-104775"/>
          <a:chExt cx="8787961" cy="2853707"/>
        </a:xfrm>
      </xdr:grpSpPr>
      <xdr:sp macro="" textlink="">
        <xdr:nvSpPr>
          <xdr:cNvPr id="56" name="TextBox 13">
            <a:extLst>
              <a:ext uri="{FF2B5EF4-FFF2-40B4-BE49-F238E27FC236}">
                <a16:creationId xmlns:a16="http://schemas.microsoft.com/office/drawing/2014/main" id="{7170A7D5-8E90-41A5-B20D-CB63B0E88F8A}"/>
              </a:ext>
            </a:extLst>
          </xdr:cNvPr>
          <xdr:cNvSpPr txBox="1"/>
        </xdr:nvSpPr>
        <xdr:spPr>
          <a:xfrm>
            <a:off x="0" y="-104775"/>
            <a:ext cx="8787961" cy="1474492"/>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424"/>
              </a:lnSpc>
            </a:pPr>
            <a:r>
              <a:rPr lang="en-US" sz="2800" spc="408">
                <a:solidFill>
                  <a:srgbClr val="FFFFFF"/>
                </a:solidFill>
                <a:latin typeface="Nunito Light"/>
              </a:rPr>
              <a:t>$PENDING</a:t>
            </a:r>
            <a:r>
              <a:rPr lang="en-US" sz="2800" spc="408" baseline="0">
                <a:solidFill>
                  <a:srgbClr val="FFFFFF"/>
                </a:solidFill>
                <a:latin typeface="Nunito Light"/>
              </a:rPr>
              <a:t> </a:t>
            </a:r>
            <a:endParaRPr lang="en-US" sz="2800" spc="408">
              <a:solidFill>
                <a:srgbClr val="FFFFFF"/>
              </a:solidFill>
              <a:latin typeface="Nunito Light"/>
            </a:endParaRPr>
          </a:p>
        </xdr:txBody>
      </xdr:sp>
      <xdr:sp macro="" textlink="">
        <xdr:nvSpPr>
          <xdr:cNvPr id="57" name="TextBox 14">
            <a:extLst>
              <a:ext uri="{FF2B5EF4-FFF2-40B4-BE49-F238E27FC236}">
                <a16:creationId xmlns:a16="http://schemas.microsoft.com/office/drawing/2014/main" id="{2645C346-FEF3-4A04-BADB-7DF5596A426C}"/>
              </a:ext>
            </a:extLst>
          </xdr:cNvPr>
          <xdr:cNvSpPr txBox="1"/>
        </xdr:nvSpPr>
        <xdr:spPr>
          <a:xfrm>
            <a:off x="0" y="2042377"/>
            <a:ext cx="8787961" cy="706555"/>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008"/>
              </a:lnSpc>
            </a:pPr>
            <a:endParaRPr lang="en-US" sz="1400" spc="163">
              <a:solidFill>
                <a:srgbClr val="FFFFFF"/>
              </a:solidFill>
              <a:latin typeface="Nunito Light"/>
            </a:endParaRPr>
          </a:p>
        </xdr:txBody>
      </xdr:sp>
      <xdr:sp macro="" textlink="">
        <xdr:nvSpPr>
          <xdr:cNvPr id="58" name="AutoShape 15">
            <a:extLst>
              <a:ext uri="{FF2B5EF4-FFF2-40B4-BE49-F238E27FC236}">
                <a16:creationId xmlns:a16="http://schemas.microsoft.com/office/drawing/2014/main" id="{504635E4-F662-4FED-8623-C3797572D9EF}"/>
              </a:ext>
            </a:extLst>
          </xdr:cNvPr>
          <xdr:cNvSpPr/>
        </xdr:nvSpPr>
        <xdr:spPr>
          <a:xfrm>
            <a:off x="3509714" y="1673566"/>
            <a:ext cx="1768535" cy="113237"/>
          </a:xfrm>
          <a:prstGeom prst="rect">
            <a:avLst/>
          </a:prstGeom>
          <a:solidFill>
            <a:srgbClr val="D9B93E"/>
          </a:solidFill>
        </xdr:spPr>
        <xdr:txBody>
          <a:bodyPr wrap="square"/>
          <a:lstStyle/>
          <a:p>
            <a:endParaRPr lang="en-US"/>
          </a:p>
        </xdr:txBody>
      </xdr:sp>
    </xdr:grpSp>
    <xdr:clientData/>
  </xdr:twoCellAnchor>
  <xdr:twoCellAnchor>
    <xdr:from>
      <xdr:col>2</xdr:col>
      <xdr:colOff>123826</xdr:colOff>
      <xdr:row>28</xdr:row>
      <xdr:rowOff>54429</xdr:rowOff>
    </xdr:from>
    <xdr:to>
      <xdr:col>12</xdr:col>
      <xdr:colOff>408215</xdr:colOff>
      <xdr:row>55</xdr:row>
      <xdr:rowOff>186862</xdr:rowOff>
    </xdr:to>
    <xdr:sp macro="" textlink="">
      <xdr:nvSpPr>
        <xdr:cNvPr id="61" name="AutoShape 4">
          <a:extLst>
            <a:ext uri="{FF2B5EF4-FFF2-40B4-BE49-F238E27FC236}">
              <a16:creationId xmlns:a16="http://schemas.microsoft.com/office/drawing/2014/main" id="{743D6129-9CDD-48D4-8B93-6C46BDB5450C}"/>
            </a:ext>
          </a:extLst>
        </xdr:cNvPr>
        <xdr:cNvSpPr/>
      </xdr:nvSpPr>
      <xdr:spPr>
        <a:xfrm>
          <a:off x="1348469" y="5388429"/>
          <a:ext cx="6407603" cy="5275933"/>
        </a:xfrm>
        <a:prstGeom prst="rect">
          <a:avLst/>
        </a:prstGeom>
        <a:solidFill>
          <a:srgbClr val="050707"/>
        </a:solidFill>
      </xdr:spPr>
      <xdr:txBody>
        <a:bodyPr wrap="square"/>
        <a:lstStyle/>
        <a:p>
          <a:endParaRPr lang="en-US"/>
        </a:p>
      </xdr:txBody>
    </xdr:sp>
    <xdr:clientData/>
  </xdr:twoCellAnchor>
  <xdr:twoCellAnchor>
    <xdr:from>
      <xdr:col>2</xdr:col>
      <xdr:colOff>595993</xdr:colOff>
      <xdr:row>28</xdr:row>
      <xdr:rowOff>24379</xdr:rowOff>
    </xdr:from>
    <xdr:to>
      <xdr:col>12</xdr:col>
      <xdr:colOff>62253</xdr:colOff>
      <xdr:row>34</xdr:row>
      <xdr:rowOff>40442</xdr:rowOff>
    </xdr:to>
    <xdr:grpSp>
      <xdr:nvGrpSpPr>
        <xdr:cNvPr id="3" name="Group 2">
          <a:extLst>
            <a:ext uri="{FF2B5EF4-FFF2-40B4-BE49-F238E27FC236}">
              <a16:creationId xmlns:a16="http://schemas.microsoft.com/office/drawing/2014/main" id="{422522BF-A63E-4BEF-8324-236EE7D3AE5C}"/>
            </a:ext>
          </a:extLst>
        </xdr:cNvPr>
        <xdr:cNvGrpSpPr/>
      </xdr:nvGrpSpPr>
      <xdr:grpSpPr>
        <a:xfrm>
          <a:off x="1802493" y="5358379"/>
          <a:ext cx="5498760" cy="1159063"/>
          <a:chOff x="3004457" y="6188416"/>
          <a:chExt cx="5589474" cy="1096323"/>
        </a:xfrm>
      </xdr:grpSpPr>
      <xdr:pic>
        <xdr:nvPicPr>
          <xdr:cNvPr id="137" name="Picture 136">
            <a:extLst>
              <a:ext uri="{FF2B5EF4-FFF2-40B4-BE49-F238E27FC236}">
                <a16:creationId xmlns:a16="http://schemas.microsoft.com/office/drawing/2014/main" id="{4C1EA7BC-A336-49CC-B688-641681935FF5}"/>
              </a:ext>
            </a:extLst>
          </xdr:cNvPr>
          <xdr:cNvPicPr>
            <a:picLocks noChangeAspect="1"/>
          </xdr:cNvPicPr>
        </xdr:nvPicPr>
        <xdr:blipFill>
          <a:blip xmlns:r="http://schemas.openxmlformats.org/officeDocument/2006/relationships" r:embed="rId6"/>
          <a:srcRect/>
          <a:stretch>
            <a:fillRect/>
          </a:stretch>
        </xdr:blipFill>
        <xdr:spPr>
          <a:xfrm>
            <a:off x="3004457" y="6236357"/>
            <a:ext cx="1937567" cy="1048382"/>
          </a:xfrm>
          <a:prstGeom prst="rect">
            <a:avLst/>
          </a:prstGeom>
        </xdr:spPr>
      </xdr:pic>
      <xdr:grpSp>
        <xdr:nvGrpSpPr>
          <xdr:cNvPr id="155" name="Group 154">
            <a:extLst>
              <a:ext uri="{FF2B5EF4-FFF2-40B4-BE49-F238E27FC236}">
                <a16:creationId xmlns:a16="http://schemas.microsoft.com/office/drawing/2014/main" id="{CF1E60B2-F27E-4CD6-8AC6-16DF20E7BCBF}"/>
              </a:ext>
            </a:extLst>
          </xdr:cNvPr>
          <xdr:cNvGrpSpPr/>
        </xdr:nvGrpSpPr>
        <xdr:grpSpPr>
          <a:xfrm>
            <a:off x="3083039" y="6188416"/>
            <a:ext cx="5510892" cy="1005681"/>
            <a:chOff x="0" y="-104775"/>
            <a:chExt cx="10498891" cy="2853707"/>
          </a:xfrm>
        </xdr:grpSpPr>
        <xdr:sp macro="" textlink="">
          <xdr:nvSpPr>
            <xdr:cNvPr id="156" name="TextBox 13">
              <a:extLst>
                <a:ext uri="{FF2B5EF4-FFF2-40B4-BE49-F238E27FC236}">
                  <a16:creationId xmlns:a16="http://schemas.microsoft.com/office/drawing/2014/main" id="{E7E5DC8D-5758-458B-B40C-0B5B79BCE52F}"/>
                </a:ext>
              </a:extLst>
            </xdr:cNvPr>
            <xdr:cNvSpPr txBox="1"/>
          </xdr:nvSpPr>
          <xdr:spPr>
            <a:xfrm>
              <a:off x="1710930" y="-104775"/>
              <a:ext cx="8787961" cy="1474492"/>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424"/>
                </a:lnSpc>
              </a:pPr>
              <a:r>
                <a:rPr lang="en-US" sz="2800" spc="408">
                  <a:solidFill>
                    <a:srgbClr val="FFFFFF"/>
                  </a:solidFill>
                  <a:latin typeface="Nunito Light"/>
                </a:rPr>
                <a:t>TRAVEL</a:t>
              </a:r>
            </a:p>
          </xdr:txBody>
        </xdr:sp>
        <xdr:sp macro="" textlink="">
          <xdr:nvSpPr>
            <xdr:cNvPr id="157" name="TextBox 14">
              <a:extLst>
                <a:ext uri="{FF2B5EF4-FFF2-40B4-BE49-F238E27FC236}">
                  <a16:creationId xmlns:a16="http://schemas.microsoft.com/office/drawing/2014/main" id="{632A0469-B22F-4C16-B702-D84DDDF50E82}"/>
                </a:ext>
              </a:extLst>
            </xdr:cNvPr>
            <xdr:cNvSpPr txBox="1"/>
          </xdr:nvSpPr>
          <xdr:spPr>
            <a:xfrm>
              <a:off x="0" y="2042377"/>
              <a:ext cx="8787961" cy="706555"/>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008"/>
                </a:lnSpc>
              </a:pPr>
              <a:endParaRPr lang="en-US" sz="1400" spc="163">
                <a:solidFill>
                  <a:srgbClr val="FFFFFF"/>
                </a:solidFill>
                <a:latin typeface="Nunito Light"/>
              </a:endParaRPr>
            </a:p>
          </xdr:txBody>
        </xdr:sp>
        <xdr:sp macro="" textlink="">
          <xdr:nvSpPr>
            <xdr:cNvPr id="158" name="AutoShape 15">
              <a:extLst>
                <a:ext uri="{FF2B5EF4-FFF2-40B4-BE49-F238E27FC236}">
                  <a16:creationId xmlns:a16="http://schemas.microsoft.com/office/drawing/2014/main" id="{40985945-8DE7-4B57-A491-2688DEA90432}"/>
                </a:ext>
              </a:extLst>
            </xdr:cNvPr>
            <xdr:cNvSpPr/>
          </xdr:nvSpPr>
          <xdr:spPr>
            <a:xfrm>
              <a:off x="5298413" y="1673565"/>
              <a:ext cx="1768535" cy="113237"/>
            </a:xfrm>
            <a:prstGeom prst="rect">
              <a:avLst/>
            </a:prstGeom>
            <a:solidFill>
              <a:srgbClr val="D9B93E"/>
            </a:solidFill>
          </xdr:spPr>
          <xdr:txBody>
            <a:bodyPr wrap="square"/>
            <a:lstStyle/>
            <a:p>
              <a:endParaRPr lang="en-US"/>
            </a:p>
          </xdr:txBody>
        </xdr:sp>
      </xdr:grpSp>
    </xdr:grpSp>
    <xdr:clientData/>
  </xdr:twoCellAnchor>
  <xdr:twoCellAnchor>
    <xdr:from>
      <xdr:col>13</xdr:col>
      <xdr:colOff>226899</xdr:colOff>
      <xdr:row>31</xdr:row>
      <xdr:rowOff>77448</xdr:rowOff>
    </xdr:from>
    <xdr:to>
      <xdr:col>20</xdr:col>
      <xdr:colOff>553470</xdr:colOff>
      <xdr:row>36</xdr:row>
      <xdr:rowOff>130629</xdr:rowOff>
    </xdr:to>
    <xdr:grpSp>
      <xdr:nvGrpSpPr>
        <xdr:cNvPr id="159" name="Group 158">
          <a:extLst>
            <a:ext uri="{FF2B5EF4-FFF2-40B4-BE49-F238E27FC236}">
              <a16:creationId xmlns:a16="http://schemas.microsoft.com/office/drawing/2014/main" id="{EB8C68C8-E54F-4011-BD66-349318E09978}"/>
            </a:ext>
          </a:extLst>
        </xdr:cNvPr>
        <xdr:cNvGrpSpPr/>
      </xdr:nvGrpSpPr>
      <xdr:grpSpPr>
        <a:xfrm>
          <a:off x="8069149" y="5982948"/>
          <a:ext cx="4549321" cy="1005681"/>
          <a:chOff x="0" y="-104775"/>
          <a:chExt cx="8787961" cy="2853707"/>
        </a:xfrm>
      </xdr:grpSpPr>
      <xdr:sp macro="" textlink="">
        <xdr:nvSpPr>
          <xdr:cNvPr id="160" name="TextBox 13">
            <a:extLst>
              <a:ext uri="{FF2B5EF4-FFF2-40B4-BE49-F238E27FC236}">
                <a16:creationId xmlns:a16="http://schemas.microsoft.com/office/drawing/2014/main" id="{5F489289-1114-4949-80DF-82B11F92E407}"/>
              </a:ext>
            </a:extLst>
          </xdr:cNvPr>
          <xdr:cNvSpPr txBox="1"/>
        </xdr:nvSpPr>
        <xdr:spPr>
          <a:xfrm>
            <a:off x="0" y="-104775"/>
            <a:ext cx="8787961" cy="1474492"/>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424"/>
              </a:lnSpc>
            </a:pPr>
            <a:r>
              <a:rPr lang="en-US" sz="2800" spc="408">
                <a:solidFill>
                  <a:srgbClr val="FFFFFF"/>
                </a:solidFill>
                <a:latin typeface="Nunito Light"/>
              </a:rPr>
              <a:t>DECORATION</a:t>
            </a:r>
          </a:p>
        </xdr:txBody>
      </xdr:sp>
      <xdr:sp macro="" textlink="">
        <xdr:nvSpPr>
          <xdr:cNvPr id="161" name="TextBox 14">
            <a:extLst>
              <a:ext uri="{FF2B5EF4-FFF2-40B4-BE49-F238E27FC236}">
                <a16:creationId xmlns:a16="http://schemas.microsoft.com/office/drawing/2014/main" id="{43C47F37-6D51-41F6-936A-9B2DF03794DF}"/>
              </a:ext>
            </a:extLst>
          </xdr:cNvPr>
          <xdr:cNvSpPr txBox="1"/>
        </xdr:nvSpPr>
        <xdr:spPr>
          <a:xfrm>
            <a:off x="0" y="2042377"/>
            <a:ext cx="8787961" cy="706555"/>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008"/>
              </a:lnSpc>
            </a:pPr>
            <a:endParaRPr lang="en-US" sz="1400" spc="163">
              <a:solidFill>
                <a:srgbClr val="FFFFFF"/>
              </a:solidFill>
              <a:latin typeface="Nunito Light"/>
            </a:endParaRPr>
          </a:p>
        </xdr:txBody>
      </xdr:sp>
      <xdr:sp macro="" textlink="">
        <xdr:nvSpPr>
          <xdr:cNvPr id="162" name="AutoShape 15">
            <a:extLst>
              <a:ext uri="{FF2B5EF4-FFF2-40B4-BE49-F238E27FC236}">
                <a16:creationId xmlns:a16="http://schemas.microsoft.com/office/drawing/2014/main" id="{6F522299-9553-4AB6-A554-EA41AF6837F9}"/>
              </a:ext>
            </a:extLst>
          </xdr:cNvPr>
          <xdr:cNvSpPr/>
        </xdr:nvSpPr>
        <xdr:spPr>
          <a:xfrm>
            <a:off x="3509714" y="1673566"/>
            <a:ext cx="1768535" cy="113237"/>
          </a:xfrm>
          <a:prstGeom prst="rect">
            <a:avLst/>
          </a:prstGeom>
          <a:solidFill>
            <a:srgbClr val="D9B93E"/>
          </a:solidFill>
        </xdr:spPr>
        <xdr:txBody>
          <a:bodyPr wrap="square"/>
          <a:lstStyle/>
          <a:p>
            <a:endParaRPr lang="en-US"/>
          </a:p>
        </xdr:txBody>
      </xdr:sp>
    </xdr:grpSp>
    <xdr:clientData/>
  </xdr:twoCellAnchor>
  <xdr:twoCellAnchor>
    <xdr:from>
      <xdr:col>21</xdr:col>
      <xdr:colOff>421141</xdr:colOff>
      <xdr:row>14</xdr:row>
      <xdr:rowOff>152400</xdr:rowOff>
    </xdr:from>
    <xdr:to>
      <xdr:col>21</xdr:col>
      <xdr:colOff>579233</xdr:colOff>
      <xdr:row>15</xdr:row>
      <xdr:rowOff>120701</xdr:rowOff>
    </xdr:to>
    <xdr:sp macro="" textlink="">
      <xdr:nvSpPr>
        <xdr:cNvPr id="163" name="Freeform 16">
          <a:extLst>
            <a:ext uri="{FF2B5EF4-FFF2-40B4-BE49-F238E27FC236}">
              <a16:creationId xmlns:a16="http://schemas.microsoft.com/office/drawing/2014/main" id="{383D02C8-720D-4D02-9C18-5888183BAC6E}"/>
            </a:ext>
          </a:extLst>
        </xdr:cNvPr>
        <xdr:cNvSpPr/>
      </xdr:nvSpPr>
      <xdr:spPr>
        <a:xfrm>
          <a:off x="13279891" y="2819400"/>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editAs="oneCell">
    <xdr:from>
      <xdr:col>24</xdr:col>
      <xdr:colOff>474315</xdr:colOff>
      <xdr:row>46</xdr:row>
      <xdr:rowOff>11876</xdr:rowOff>
    </xdr:from>
    <xdr:to>
      <xdr:col>25</xdr:col>
      <xdr:colOff>373346</xdr:colOff>
      <xdr:row>49</xdr:row>
      <xdr:rowOff>8605</xdr:rowOff>
    </xdr:to>
    <xdr:pic>
      <xdr:nvPicPr>
        <xdr:cNvPr id="168" name="Picture 167">
          <a:extLst>
            <a:ext uri="{FF2B5EF4-FFF2-40B4-BE49-F238E27FC236}">
              <a16:creationId xmlns:a16="http://schemas.microsoft.com/office/drawing/2014/main" id="{7220BC11-56DE-40B3-9162-B4E4246A31D6}"/>
            </a:ext>
          </a:extLst>
        </xdr:cNvPr>
        <xdr:cNvPicPr>
          <a:picLocks noChangeAspect="1"/>
        </xdr:cNvPicPr>
      </xdr:nvPicPr>
      <xdr:blipFill>
        <a:blip xmlns:r="http://schemas.openxmlformats.org/officeDocument/2006/relationships" r:embed="rId1"/>
        <a:srcRect/>
        <a:stretch>
          <a:fillRect/>
        </a:stretch>
      </xdr:blipFill>
      <xdr:spPr>
        <a:xfrm rot="1696143">
          <a:off x="15170029" y="8774876"/>
          <a:ext cx="511353" cy="568229"/>
        </a:xfrm>
        <a:prstGeom prst="rect">
          <a:avLst/>
        </a:prstGeom>
      </xdr:spPr>
    </xdr:pic>
    <xdr:clientData/>
  </xdr:twoCellAnchor>
  <xdr:twoCellAnchor>
    <xdr:from>
      <xdr:col>12</xdr:col>
      <xdr:colOff>510641</xdr:colOff>
      <xdr:row>50</xdr:row>
      <xdr:rowOff>71005</xdr:rowOff>
    </xdr:from>
    <xdr:to>
      <xdr:col>13</xdr:col>
      <xdr:colOff>62596</xdr:colOff>
      <xdr:row>51</xdr:row>
      <xdr:rowOff>39306</xdr:rowOff>
    </xdr:to>
    <xdr:sp macro="" textlink="">
      <xdr:nvSpPr>
        <xdr:cNvPr id="170" name="Freeform 14">
          <a:extLst>
            <a:ext uri="{FF2B5EF4-FFF2-40B4-BE49-F238E27FC236}">
              <a16:creationId xmlns:a16="http://schemas.microsoft.com/office/drawing/2014/main" id="{D66537ED-DE05-4A65-A0DF-6FB712C9F3E7}"/>
            </a:ext>
          </a:extLst>
        </xdr:cNvPr>
        <xdr:cNvSpPr/>
      </xdr:nvSpPr>
      <xdr:spPr>
        <a:xfrm>
          <a:off x="7784277" y="9596005"/>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33</xdr:col>
      <xdr:colOff>27217</xdr:colOff>
      <xdr:row>28</xdr:row>
      <xdr:rowOff>89806</xdr:rowOff>
    </xdr:from>
    <xdr:to>
      <xdr:col>33</xdr:col>
      <xdr:colOff>185309</xdr:colOff>
      <xdr:row>29</xdr:row>
      <xdr:rowOff>58107</xdr:rowOff>
    </xdr:to>
    <xdr:sp macro="" textlink="">
      <xdr:nvSpPr>
        <xdr:cNvPr id="171" name="Freeform 14">
          <a:extLst>
            <a:ext uri="{FF2B5EF4-FFF2-40B4-BE49-F238E27FC236}">
              <a16:creationId xmlns:a16="http://schemas.microsoft.com/office/drawing/2014/main" id="{3543FE46-6AEE-4035-8DCC-F04933ED027B}"/>
            </a:ext>
          </a:extLst>
        </xdr:cNvPr>
        <xdr:cNvSpPr/>
      </xdr:nvSpPr>
      <xdr:spPr>
        <a:xfrm>
          <a:off x="20233824" y="5423806"/>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21</xdr:col>
      <xdr:colOff>9938</xdr:colOff>
      <xdr:row>34</xdr:row>
      <xdr:rowOff>31688</xdr:rowOff>
    </xdr:from>
    <xdr:to>
      <xdr:col>21</xdr:col>
      <xdr:colOff>168030</xdr:colOff>
      <xdr:row>34</xdr:row>
      <xdr:rowOff>190489</xdr:rowOff>
    </xdr:to>
    <xdr:sp macro="" textlink="">
      <xdr:nvSpPr>
        <xdr:cNvPr id="172" name="Freeform 16">
          <a:extLst>
            <a:ext uri="{FF2B5EF4-FFF2-40B4-BE49-F238E27FC236}">
              <a16:creationId xmlns:a16="http://schemas.microsoft.com/office/drawing/2014/main" id="{1242BC8F-040A-4627-BC5B-B146C7817B07}"/>
            </a:ext>
          </a:extLst>
        </xdr:cNvPr>
        <xdr:cNvSpPr/>
      </xdr:nvSpPr>
      <xdr:spPr>
        <a:xfrm>
          <a:off x="12844876" y="6508688"/>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16</xdr:col>
      <xdr:colOff>393927</xdr:colOff>
      <xdr:row>27</xdr:row>
      <xdr:rowOff>57151</xdr:rowOff>
    </xdr:from>
    <xdr:to>
      <xdr:col>16</xdr:col>
      <xdr:colOff>552019</xdr:colOff>
      <xdr:row>28</xdr:row>
      <xdr:rowOff>25452</xdr:rowOff>
    </xdr:to>
    <xdr:sp macro="" textlink="">
      <xdr:nvSpPr>
        <xdr:cNvPr id="173" name="Freeform 16">
          <a:extLst>
            <a:ext uri="{FF2B5EF4-FFF2-40B4-BE49-F238E27FC236}">
              <a16:creationId xmlns:a16="http://schemas.microsoft.com/office/drawing/2014/main" id="{144F48CE-182A-49AF-92AB-E36A8E74D9FB}"/>
            </a:ext>
          </a:extLst>
        </xdr:cNvPr>
        <xdr:cNvSpPr/>
      </xdr:nvSpPr>
      <xdr:spPr>
        <a:xfrm>
          <a:off x="10191070" y="5200651"/>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editAs="oneCell">
    <xdr:from>
      <xdr:col>32</xdr:col>
      <xdr:colOff>186914</xdr:colOff>
      <xdr:row>40</xdr:row>
      <xdr:rowOff>98532</xdr:rowOff>
    </xdr:from>
    <xdr:to>
      <xdr:col>33</xdr:col>
      <xdr:colOff>276183</xdr:colOff>
      <xdr:row>44</xdr:row>
      <xdr:rowOff>116158</xdr:rowOff>
    </xdr:to>
    <xdr:pic>
      <xdr:nvPicPr>
        <xdr:cNvPr id="174" name="Picture 173">
          <a:extLst>
            <a:ext uri="{FF2B5EF4-FFF2-40B4-BE49-F238E27FC236}">
              <a16:creationId xmlns:a16="http://schemas.microsoft.com/office/drawing/2014/main" id="{79EF2040-CE00-4252-A842-6446EE883C56}"/>
            </a:ext>
          </a:extLst>
        </xdr:cNvPr>
        <xdr:cNvPicPr>
          <a:picLocks noChangeAspect="1"/>
        </xdr:cNvPicPr>
      </xdr:nvPicPr>
      <xdr:blipFill>
        <a:blip xmlns:r="http://schemas.openxmlformats.org/officeDocument/2006/relationships" r:embed="rId1">
          <a:lum bright="70000" contrast="-70000"/>
        </a:blip>
        <a:srcRect/>
        <a:stretch>
          <a:fillRect/>
        </a:stretch>
      </xdr:blipFill>
      <xdr:spPr>
        <a:xfrm rot="1696143">
          <a:off x="19490914" y="7718532"/>
          <a:ext cx="692519" cy="779626"/>
        </a:xfrm>
        <a:prstGeom prst="rect">
          <a:avLst/>
        </a:prstGeom>
      </xdr:spPr>
    </xdr:pic>
    <xdr:clientData/>
  </xdr:twoCellAnchor>
  <xdr:twoCellAnchor>
    <xdr:from>
      <xdr:col>26</xdr:col>
      <xdr:colOff>389164</xdr:colOff>
      <xdr:row>47</xdr:row>
      <xdr:rowOff>14816</xdr:rowOff>
    </xdr:from>
    <xdr:to>
      <xdr:col>33</xdr:col>
      <xdr:colOff>285750</xdr:colOff>
      <xdr:row>54</xdr:row>
      <xdr:rowOff>52915</xdr:rowOff>
    </xdr:to>
    <xdr:sp macro="" textlink="">
      <xdr:nvSpPr>
        <xdr:cNvPr id="175" name="TextBox 174">
          <a:extLst>
            <a:ext uri="{FF2B5EF4-FFF2-40B4-BE49-F238E27FC236}">
              <a16:creationId xmlns:a16="http://schemas.microsoft.com/office/drawing/2014/main" id="{2426D6CA-D270-490F-8A36-47EAA59274FF}"/>
            </a:ext>
          </a:extLst>
        </xdr:cNvPr>
        <xdr:cNvSpPr txBox="1"/>
      </xdr:nvSpPr>
      <xdr:spPr>
        <a:xfrm>
          <a:off x="16309521" y="8968316"/>
          <a:ext cx="4182836" cy="137159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indent="0" algn="l"/>
          <a:r>
            <a:rPr lang="en-US" sz="2800" b="1" i="1">
              <a:solidFill>
                <a:schemeClr val="tx1">
                  <a:lumMod val="50000"/>
                  <a:lumOff val="50000"/>
                </a:schemeClr>
              </a:solidFill>
              <a:latin typeface="Arial Narrow" panose="020B0606020202030204" pitchFamily="34" charset="0"/>
              <a:ea typeface="+mn-ea"/>
              <a:cs typeface="+mn-cs"/>
            </a:rPr>
            <a:t>plan</a:t>
          </a:r>
          <a:r>
            <a:rPr lang="en-US" sz="2800" b="1" i="1" baseline="0">
              <a:solidFill>
                <a:schemeClr val="tx1">
                  <a:lumMod val="50000"/>
                  <a:lumOff val="50000"/>
                </a:schemeClr>
              </a:solidFill>
              <a:latin typeface="Arial Narrow" panose="020B0606020202030204" pitchFamily="34" charset="0"/>
              <a:ea typeface="+mn-ea"/>
              <a:cs typeface="+mn-cs"/>
            </a:rPr>
            <a:t> to shop in </a:t>
          </a:r>
        </a:p>
        <a:p>
          <a:pPr marL="0" indent="0" algn="l"/>
          <a:r>
            <a:rPr lang="en-US" sz="4000" b="1" baseline="0">
              <a:solidFill>
                <a:schemeClr val="bg1"/>
              </a:solidFill>
              <a:latin typeface="Arial Narrow" panose="020B0606020202030204" pitchFamily="34" charset="0"/>
              <a:ea typeface="+mn-ea"/>
              <a:cs typeface="+mn-cs"/>
            </a:rPr>
            <a:t>Local Retail Stores</a:t>
          </a:r>
          <a:endParaRPr lang="en-US" sz="4000" b="1">
            <a:solidFill>
              <a:schemeClr val="bg1"/>
            </a:solidFill>
            <a:latin typeface="Arial Narrow" panose="020B0606020202030204" pitchFamily="34" charset="0"/>
            <a:ea typeface="+mn-ea"/>
            <a:cs typeface="+mn-cs"/>
          </a:endParaRPr>
        </a:p>
      </xdr:txBody>
    </xdr:sp>
    <xdr:clientData/>
  </xdr:twoCellAnchor>
  <xdr:twoCellAnchor>
    <xdr:from>
      <xdr:col>2</xdr:col>
      <xdr:colOff>0</xdr:colOff>
      <xdr:row>0</xdr:row>
      <xdr:rowOff>81643</xdr:rowOff>
    </xdr:from>
    <xdr:to>
      <xdr:col>27</xdr:col>
      <xdr:colOff>190500</xdr:colOff>
      <xdr:row>4</xdr:row>
      <xdr:rowOff>153080</xdr:rowOff>
    </xdr:to>
    <xdr:sp macro="" textlink="">
      <xdr:nvSpPr>
        <xdr:cNvPr id="51" name="TextBox 50">
          <a:extLst>
            <a:ext uri="{FF2B5EF4-FFF2-40B4-BE49-F238E27FC236}">
              <a16:creationId xmlns:a16="http://schemas.microsoft.com/office/drawing/2014/main" id="{9DAC6E96-11FB-4E27-BD68-48EEACFC4BDB}"/>
            </a:ext>
          </a:extLst>
        </xdr:cNvPr>
        <xdr:cNvSpPr txBox="1"/>
      </xdr:nvSpPr>
      <xdr:spPr>
        <a:xfrm>
          <a:off x="1206500" y="81643"/>
          <a:ext cx="15271750" cy="833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baseline="0">
              <a:latin typeface="Berlin Sans FB Demi" panose="020E0802020502020306" pitchFamily="34" charset="0"/>
            </a:rPr>
            <a:t>How will Covid-19 </a:t>
          </a:r>
          <a:r>
            <a:rPr lang="en-US" sz="4800" i="1" baseline="0">
              <a:solidFill>
                <a:schemeClr val="bg1"/>
              </a:solidFill>
              <a:latin typeface="Berlin Sans FB Demi" panose="020E0802020502020306" pitchFamily="34" charset="0"/>
            </a:rPr>
            <a:t>change</a:t>
          </a:r>
          <a:r>
            <a:rPr lang="en-US" sz="4800" baseline="0">
              <a:latin typeface="Berlin Sans FB Demi" panose="020E0802020502020306" pitchFamily="34" charset="0"/>
            </a:rPr>
            <a:t> the holidays this year?</a:t>
          </a:r>
          <a:endParaRPr lang="en-US" sz="4400">
            <a:latin typeface="Berlin Sans FB Demi" panose="020E0802020502020306" pitchFamily="34" charset="0"/>
          </a:endParaRPr>
        </a:p>
      </xdr:txBody>
    </xdr:sp>
    <xdr:clientData/>
  </xdr:twoCellAnchor>
  <xdr:twoCellAnchor>
    <xdr:from>
      <xdr:col>1</xdr:col>
      <xdr:colOff>598714</xdr:colOff>
      <xdr:row>2</xdr:row>
      <xdr:rowOff>155917</xdr:rowOff>
    </xdr:from>
    <xdr:to>
      <xdr:col>23</xdr:col>
      <xdr:colOff>285750</xdr:colOff>
      <xdr:row>8</xdr:row>
      <xdr:rowOff>64634</xdr:rowOff>
    </xdr:to>
    <xdr:sp macro="" textlink="">
      <xdr:nvSpPr>
        <xdr:cNvPr id="46" name="TextBox 45">
          <a:extLst>
            <a:ext uri="{FF2B5EF4-FFF2-40B4-BE49-F238E27FC236}">
              <a16:creationId xmlns:a16="http://schemas.microsoft.com/office/drawing/2014/main" id="{9926593D-4904-47B9-B376-47D17332C235}"/>
            </a:ext>
          </a:extLst>
        </xdr:cNvPr>
        <xdr:cNvSpPr txBox="1"/>
      </xdr:nvSpPr>
      <xdr:spPr>
        <a:xfrm>
          <a:off x="1208314" y="536917"/>
          <a:ext cx="13098236" cy="1051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b="0" baseline="0">
            <a:latin typeface="Berlin Sans FB Demi" panose="020E0802020502020306"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800">
              <a:solidFill>
                <a:schemeClr val="bg1"/>
              </a:solidFill>
              <a:effectLst/>
              <a:latin typeface="+mn-lt"/>
              <a:ea typeface="+mn-ea"/>
              <a:cs typeface="+mn-cs"/>
            </a:rPr>
            <a:t>RESULTS</a:t>
          </a:r>
          <a:r>
            <a:rPr lang="en-US" sz="1800" baseline="0">
              <a:solidFill>
                <a:schemeClr val="bg1"/>
              </a:solidFill>
              <a:effectLst/>
              <a:latin typeface="+mn-lt"/>
              <a:ea typeface="+mn-ea"/>
              <a:cs typeface="+mn-cs"/>
            </a:rPr>
            <a:t> FROM A </a:t>
          </a:r>
          <a:r>
            <a:rPr lang="en-US" sz="1800" b="1" baseline="0">
              <a:solidFill>
                <a:schemeClr val="bg1"/>
              </a:solidFill>
              <a:effectLst/>
              <a:latin typeface="+mn-lt"/>
              <a:ea typeface="+mn-ea"/>
              <a:cs typeface="+mn-cs"/>
            </a:rPr>
            <a:t>2020 HOLIDAY SURVEY </a:t>
          </a:r>
          <a:r>
            <a:rPr lang="en-US" sz="1800" baseline="0">
              <a:solidFill>
                <a:schemeClr val="bg1"/>
              </a:solidFill>
              <a:effectLst/>
              <a:latin typeface="+mn-lt"/>
              <a:ea typeface="+mn-ea"/>
              <a:cs typeface="+mn-cs"/>
            </a:rPr>
            <a:t>SUGGEST THAT THE HOLIDAYS (CHRISTMAS, HANNUKAH, KWANZAA) WILL BE CELEBRATED DIFFERENTLY THIS YEAR, PARTICULARLY FOR CERTAIN DEMOGRAPHIC GROUPS!</a:t>
          </a:r>
          <a:endParaRPr lang="en-US" sz="4400">
            <a:latin typeface="Berlin Sans FB Demi" panose="020E0802020502020306" pitchFamily="34" charset="0"/>
          </a:endParaRPr>
        </a:p>
      </xdr:txBody>
    </xdr:sp>
    <xdr:clientData/>
  </xdr:twoCellAnchor>
  <xdr:twoCellAnchor>
    <xdr:from>
      <xdr:col>11</xdr:col>
      <xdr:colOff>343579</xdr:colOff>
      <xdr:row>11</xdr:row>
      <xdr:rowOff>108857</xdr:rowOff>
    </xdr:from>
    <xdr:to>
      <xdr:col>21</xdr:col>
      <xdr:colOff>255131</xdr:colOff>
      <xdr:row>27</xdr:row>
      <xdr:rowOff>62027</xdr:rowOff>
    </xdr:to>
    <xdr:graphicFrame macro="">
      <xdr:nvGraphicFramePr>
        <xdr:cNvPr id="121" name="Chart 120">
          <a:extLst>
            <a:ext uri="{FF2B5EF4-FFF2-40B4-BE49-F238E27FC236}">
              <a16:creationId xmlns:a16="http://schemas.microsoft.com/office/drawing/2014/main" id="{946B991C-A52B-4F94-865D-A2E0DB177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216014</xdr:colOff>
      <xdr:row>14</xdr:row>
      <xdr:rowOff>105455</xdr:rowOff>
    </xdr:from>
    <xdr:to>
      <xdr:col>11</xdr:col>
      <xdr:colOff>442231</xdr:colOff>
      <xdr:row>25</xdr:row>
      <xdr:rowOff>188799</xdr:rowOff>
    </xdr:to>
    <xdr:sp macro="" textlink="">
      <xdr:nvSpPr>
        <xdr:cNvPr id="2" name="TextBox 1">
          <a:extLst>
            <a:ext uri="{FF2B5EF4-FFF2-40B4-BE49-F238E27FC236}">
              <a16:creationId xmlns:a16="http://schemas.microsoft.com/office/drawing/2014/main" id="{84804FB4-C51D-4454-A3F2-55BD55D34C75}"/>
            </a:ext>
          </a:extLst>
        </xdr:cNvPr>
        <xdr:cNvSpPr txBox="1"/>
      </xdr:nvSpPr>
      <xdr:spPr>
        <a:xfrm>
          <a:off x="3277621" y="2772455"/>
          <a:ext cx="3900146" cy="2178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n-US" sz="700">
            <a:latin typeface="Arial Narrow" panose="020B0606020202030204" pitchFamily="34" charset="0"/>
          </a:endParaRPr>
        </a:p>
        <a:p>
          <a:pPr algn="r"/>
          <a:r>
            <a:rPr lang="en-US" sz="2000">
              <a:solidFill>
                <a:srgbClr val="5C887C"/>
              </a:solidFill>
              <a:latin typeface="Arial Narrow" panose="020B0606020202030204" pitchFamily="34" charset="0"/>
            </a:rPr>
            <a:t>Will spend</a:t>
          </a:r>
          <a:r>
            <a:rPr lang="en-US" sz="2000" baseline="0">
              <a:solidFill>
                <a:srgbClr val="5C887C"/>
              </a:solidFill>
              <a:latin typeface="Arial Narrow" panose="020B0606020202030204" pitchFamily="34" charset="0"/>
            </a:rPr>
            <a:t> </a:t>
          </a:r>
          <a:r>
            <a:rPr lang="en-US" sz="2000" b="1" baseline="0">
              <a:solidFill>
                <a:srgbClr val="5C887C"/>
              </a:solidFill>
              <a:latin typeface="Arial Narrow" panose="020B0606020202030204" pitchFamily="34" charset="0"/>
            </a:rPr>
            <a:t>MORE</a:t>
          </a:r>
        </a:p>
        <a:p>
          <a:endParaRPr lang="en-US" sz="2000" baseline="0">
            <a:latin typeface="Arial Narrow" panose="020B0606020202030204" pitchFamily="34" charset="0"/>
          </a:endParaRPr>
        </a:p>
        <a:p>
          <a:pPr algn="r"/>
          <a:endParaRPr lang="en-US" sz="500" baseline="0">
            <a:latin typeface="Arial Narrow" panose="020B0606020202030204" pitchFamily="34" charset="0"/>
          </a:endParaRPr>
        </a:p>
        <a:p>
          <a:pPr algn="r"/>
          <a:endParaRPr lang="en-US" sz="1050" baseline="0">
            <a:latin typeface="Arial Narrow" panose="020B0606020202030204" pitchFamily="34" charset="0"/>
          </a:endParaRPr>
        </a:p>
        <a:p>
          <a:pPr algn="r"/>
          <a:r>
            <a:rPr lang="en-US" sz="2000" baseline="0">
              <a:solidFill>
                <a:srgbClr val="EF569F"/>
              </a:solidFill>
              <a:latin typeface="Arial Narrow" panose="020B0606020202030204" pitchFamily="34" charset="0"/>
            </a:rPr>
            <a:t>Will spend </a:t>
          </a:r>
          <a:r>
            <a:rPr lang="en-US" sz="2000" b="1" baseline="0">
              <a:solidFill>
                <a:srgbClr val="EF569F"/>
              </a:solidFill>
              <a:latin typeface="Arial Narrow" panose="020B0606020202030204" pitchFamily="34" charset="0"/>
            </a:rPr>
            <a:t>LESS</a:t>
          </a:r>
        </a:p>
        <a:p>
          <a:endParaRPr lang="en-US" sz="2000" baseline="0">
            <a:latin typeface="Arial Narrow" panose="020B0606020202030204" pitchFamily="34" charset="0"/>
          </a:endParaRPr>
        </a:p>
        <a:p>
          <a:endParaRPr lang="en-US" sz="1100" baseline="0">
            <a:latin typeface="Arial Narrow" panose="020B0606020202030204" pitchFamily="34" charset="0"/>
          </a:endParaRPr>
        </a:p>
        <a:p>
          <a:pPr algn="r"/>
          <a:r>
            <a:rPr lang="en-US" sz="2000">
              <a:solidFill>
                <a:schemeClr val="bg1">
                  <a:lumMod val="50000"/>
                </a:schemeClr>
              </a:solidFill>
              <a:latin typeface="Arial Narrow" panose="020B0606020202030204" pitchFamily="34" charset="0"/>
            </a:rPr>
            <a:t>Will spend about the </a:t>
          </a:r>
          <a:r>
            <a:rPr lang="en-US" sz="2000" b="1">
              <a:solidFill>
                <a:schemeClr val="bg1">
                  <a:lumMod val="50000"/>
                </a:schemeClr>
              </a:solidFill>
              <a:latin typeface="Arial Narrow" panose="020B0606020202030204" pitchFamily="34" charset="0"/>
            </a:rPr>
            <a:t>SAME</a:t>
          </a:r>
        </a:p>
      </xdr:txBody>
    </xdr:sp>
    <xdr:clientData/>
  </xdr:twoCellAnchor>
  <xdr:twoCellAnchor editAs="oneCell">
    <xdr:from>
      <xdr:col>35</xdr:col>
      <xdr:colOff>29483</xdr:colOff>
      <xdr:row>31</xdr:row>
      <xdr:rowOff>165553</xdr:rowOff>
    </xdr:from>
    <xdr:to>
      <xdr:col>39</xdr:col>
      <xdr:colOff>485776</xdr:colOff>
      <xdr:row>45</xdr:row>
      <xdr:rowOff>15873</xdr:rowOff>
    </xdr:to>
    <mc:AlternateContent xmlns:mc="http://schemas.openxmlformats.org/markup-compatibility/2006" xmlns:a14="http://schemas.microsoft.com/office/drawing/2010/main">
      <mc:Choice Requires="a14">
        <xdr:graphicFrame macro="">
          <xdr:nvGraphicFramePr>
            <xdr:cNvPr id="123" name="Generation">
              <a:extLst>
                <a:ext uri="{FF2B5EF4-FFF2-40B4-BE49-F238E27FC236}">
                  <a16:creationId xmlns:a16="http://schemas.microsoft.com/office/drawing/2014/main" id="{ADA3D3CC-FC15-4F83-BCB2-05297225882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Generation"/>
            </a:graphicData>
          </a:graphic>
        </xdr:graphicFrame>
      </mc:Choice>
      <mc:Fallback xmlns="">
        <xdr:sp macro="" textlink="">
          <xdr:nvSpPr>
            <xdr:cNvPr id="0" name=""/>
            <xdr:cNvSpPr>
              <a:spLocks noTextEdit="1"/>
            </xdr:cNvSpPr>
          </xdr:nvSpPr>
          <xdr:spPr>
            <a:xfrm>
              <a:off x="21143233" y="6071053"/>
              <a:ext cx="2869293" cy="25173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35</xdr:col>
      <xdr:colOff>45356</xdr:colOff>
      <xdr:row>17</xdr:row>
      <xdr:rowOff>38894</xdr:rowOff>
    </xdr:from>
    <xdr:to>
      <xdr:col>39</xdr:col>
      <xdr:colOff>498927</xdr:colOff>
      <xdr:row>29</xdr:row>
      <xdr:rowOff>58964</xdr:rowOff>
    </xdr:to>
    <mc:AlternateContent xmlns:mc="http://schemas.openxmlformats.org/markup-compatibility/2006" xmlns:a14="http://schemas.microsoft.com/office/drawing/2010/main">
      <mc:Choice Requires="a14">
        <xdr:graphicFrame macro="">
          <xdr:nvGraphicFramePr>
            <xdr:cNvPr id="124" name="Household Income">
              <a:extLst>
                <a:ext uri="{FF2B5EF4-FFF2-40B4-BE49-F238E27FC236}">
                  <a16:creationId xmlns:a16="http://schemas.microsoft.com/office/drawing/2014/main" id="{533521D8-994A-4054-B1B6-8584C51C8EE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Household Income"/>
            </a:graphicData>
          </a:graphic>
        </xdr:graphicFrame>
      </mc:Choice>
      <mc:Fallback xmlns="">
        <xdr:sp macro="" textlink="">
          <xdr:nvSpPr>
            <xdr:cNvPr id="0" name=""/>
            <xdr:cNvSpPr>
              <a:spLocks noTextEdit="1"/>
            </xdr:cNvSpPr>
          </xdr:nvSpPr>
          <xdr:spPr>
            <a:xfrm>
              <a:off x="21159106" y="3277394"/>
              <a:ext cx="2866571" cy="230607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11</xdr:col>
      <xdr:colOff>3742</xdr:colOff>
      <xdr:row>29</xdr:row>
      <xdr:rowOff>95588</xdr:rowOff>
    </xdr:from>
    <xdr:to>
      <xdr:col>11</xdr:col>
      <xdr:colOff>161834</xdr:colOff>
      <xdr:row>30</xdr:row>
      <xdr:rowOff>63889</xdr:rowOff>
    </xdr:to>
    <xdr:sp macro="" textlink="">
      <xdr:nvSpPr>
        <xdr:cNvPr id="165" name="Freeform 16">
          <a:extLst>
            <a:ext uri="{FF2B5EF4-FFF2-40B4-BE49-F238E27FC236}">
              <a16:creationId xmlns:a16="http://schemas.microsoft.com/office/drawing/2014/main" id="{85D66D9E-2DC8-4750-8BE9-D72FD7BA76CD}"/>
            </a:ext>
          </a:extLst>
        </xdr:cNvPr>
        <xdr:cNvSpPr/>
      </xdr:nvSpPr>
      <xdr:spPr>
        <a:xfrm>
          <a:off x="6739278" y="5620088"/>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3</xdr:col>
      <xdr:colOff>163286</xdr:colOff>
      <xdr:row>10</xdr:row>
      <xdr:rowOff>81644</xdr:rowOff>
    </xdr:from>
    <xdr:to>
      <xdr:col>3</xdr:col>
      <xdr:colOff>367393</xdr:colOff>
      <xdr:row>11</xdr:row>
      <xdr:rowOff>54429</xdr:rowOff>
    </xdr:to>
    <xdr:sp macro="" textlink="">
      <xdr:nvSpPr>
        <xdr:cNvPr id="76" name="Freeform 14">
          <a:extLst>
            <a:ext uri="{FF2B5EF4-FFF2-40B4-BE49-F238E27FC236}">
              <a16:creationId xmlns:a16="http://schemas.microsoft.com/office/drawing/2014/main" id="{D05A5A44-96AD-4DB3-A039-B2CF9D1D62FC}"/>
            </a:ext>
          </a:extLst>
        </xdr:cNvPr>
        <xdr:cNvSpPr/>
      </xdr:nvSpPr>
      <xdr:spPr>
        <a:xfrm>
          <a:off x="2000250" y="1986644"/>
          <a:ext cx="204107" cy="163285"/>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1</xdr:col>
      <xdr:colOff>285750</xdr:colOff>
      <xdr:row>17</xdr:row>
      <xdr:rowOff>43542</xdr:rowOff>
    </xdr:from>
    <xdr:to>
      <xdr:col>1</xdr:col>
      <xdr:colOff>443842</xdr:colOff>
      <xdr:row>18</xdr:row>
      <xdr:rowOff>11843</xdr:rowOff>
    </xdr:to>
    <xdr:sp macro="" textlink="">
      <xdr:nvSpPr>
        <xdr:cNvPr id="68" name="Freeform 14">
          <a:extLst>
            <a:ext uri="{FF2B5EF4-FFF2-40B4-BE49-F238E27FC236}">
              <a16:creationId xmlns:a16="http://schemas.microsoft.com/office/drawing/2014/main" id="{7E10FC5F-956D-4AAF-90B5-BC9239FCC925}"/>
            </a:ext>
          </a:extLst>
        </xdr:cNvPr>
        <xdr:cNvSpPr/>
      </xdr:nvSpPr>
      <xdr:spPr>
        <a:xfrm>
          <a:off x="898071" y="3282042"/>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2</xdr:col>
      <xdr:colOff>492577</xdr:colOff>
      <xdr:row>35</xdr:row>
      <xdr:rowOff>182334</xdr:rowOff>
    </xdr:from>
    <xdr:to>
      <xdr:col>3</xdr:col>
      <xdr:colOff>38348</xdr:colOff>
      <xdr:row>36</xdr:row>
      <xdr:rowOff>150635</xdr:rowOff>
    </xdr:to>
    <xdr:sp macro="" textlink="">
      <xdr:nvSpPr>
        <xdr:cNvPr id="128" name="Freeform 14">
          <a:extLst>
            <a:ext uri="{FF2B5EF4-FFF2-40B4-BE49-F238E27FC236}">
              <a16:creationId xmlns:a16="http://schemas.microsoft.com/office/drawing/2014/main" id="{CD830BEE-BB71-4465-8D9A-6619CA8C823A}"/>
            </a:ext>
          </a:extLst>
        </xdr:cNvPr>
        <xdr:cNvSpPr/>
      </xdr:nvSpPr>
      <xdr:spPr>
        <a:xfrm>
          <a:off x="1717220" y="6849834"/>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editAs="oneCell">
    <xdr:from>
      <xdr:col>1</xdr:col>
      <xdr:colOff>163286</xdr:colOff>
      <xdr:row>50</xdr:row>
      <xdr:rowOff>11152</xdr:rowOff>
    </xdr:from>
    <xdr:to>
      <xdr:col>3</xdr:col>
      <xdr:colOff>146404</xdr:colOff>
      <xdr:row>57</xdr:row>
      <xdr:rowOff>11820</xdr:rowOff>
    </xdr:to>
    <xdr:pic>
      <xdr:nvPicPr>
        <xdr:cNvPr id="129" name="Picture 128">
          <a:extLst>
            <a:ext uri="{FF2B5EF4-FFF2-40B4-BE49-F238E27FC236}">
              <a16:creationId xmlns:a16="http://schemas.microsoft.com/office/drawing/2014/main" id="{E8DC0C83-67F8-4AB1-BD2D-EB755076F6E1}"/>
            </a:ext>
          </a:extLst>
        </xdr:cNvPr>
        <xdr:cNvPicPr>
          <a:picLocks noChangeAspect="1"/>
        </xdr:cNvPicPr>
      </xdr:nvPicPr>
      <xdr:blipFill>
        <a:blip xmlns:r="http://schemas.openxmlformats.org/officeDocument/2006/relationships" r:embed="rId1"/>
        <a:srcRect/>
        <a:stretch>
          <a:fillRect/>
        </a:stretch>
      </xdr:blipFill>
      <xdr:spPr>
        <a:xfrm rot="19830731">
          <a:off x="766536" y="9536152"/>
          <a:ext cx="1189618" cy="1334168"/>
        </a:xfrm>
        <a:prstGeom prst="rect">
          <a:avLst/>
        </a:prstGeom>
      </xdr:spPr>
    </xdr:pic>
    <xdr:clientData/>
  </xdr:twoCellAnchor>
  <xdr:twoCellAnchor>
    <xdr:from>
      <xdr:col>0</xdr:col>
      <xdr:colOff>503464</xdr:colOff>
      <xdr:row>31</xdr:row>
      <xdr:rowOff>147977</xdr:rowOff>
    </xdr:from>
    <xdr:to>
      <xdr:col>1</xdr:col>
      <xdr:colOff>49235</xdr:colOff>
      <xdr:row>32</xdr:row>
      <xdr:rowOff>116278</xdr:rowOff>
    </xdr:to>
    <xdr:sp macro="" textlink="">
      <xdr:nvSpPr>
        <xdr:cNvPr id="130" name="Freeform 16">
          <a:extLst>
            <a:ext uri="{FF2B5EF4-FFF2-40B4-BE49-F238E27FC236}">
              <a16:creationId xmlns:a16="http://schemas.microsoft.com/office/drawing/2014/main" id="{2E37BB6D-8DC5-4840-A4CC-281020EDE517}"/>
            </a:ext>
          </a:extLst>
        </xdr:cNvPr>
        <xdr:cNvSpPr/>
      </xdr:nvSpPr>
      <xdr:spPr>
        <a:xfrm>
          <a:off x="503464" y="6053477"/>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xdr:from>
      <xdr:col>13</xdr:col>
      <xdr:colOff>436561</xdr:colOff>
      <xdr:row>36</xdr:row>
      <xdr:rowOff>137464</xdr:rowOff>
    </xdr:from>
    <xdr:to>
      <xdr:col>16</xdr:col>
      <xdr:colOff>515937</xdr:colOff>
      <xdr:row>39</xdr:row>
      <xdr:rowOff>19844</xdr:rowOff>
    </xdr:to>
    <xdr:sp macro="" textlink="">
      <xdr:nvSpPr>
        <xdr:cNvPr id="6" name="TextBox 5">
          <a:extLst>
            <a:ext uri="{FF2B5EF4-FFF2-40B4-BE49-F238E27FC236}">
              <a16:creationId xmlns:a16="http://schemas.microsoft.com/office/drawing/2014/main" id="{71AD7458-8F09-4121-BDE4-B026A629D223}"/>
            </a:ext>
          </a:extLst>
        </xdr:cNvPr>
        <xdr:cNvSpPr txBox="1"/>
      </xdr:nvSpPr>
      <xdr:spPr>
        <a:xfrm>
          <a:off x="8381999" y="6995464"/>
          <a:ext cx="1912938" cy="453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lumMod val="75000"/>
                </a:schemeClr>
              </a:solidFill>
              <a:latin typeface="Arial Narrow" panose="020B0606020202030204" pitchFamily="34" charset="0"/>
            </a:rPr>
            <a:t>Last year (2019)</a:t>
          </a:r>
        </a:p>
      </xdr:txBody>
    </xdr:sp>
    <xdr:clientData/>
  </xdr:twoCellAnchor>
  <xdr:twoCellAnchor>
    <xdr:from>
      <xdr:col>2</xdr:col>
      <xdr:colOff>149679</xdr:colOff>
      <xdr:row>31</xdr:row>
      <xdr:rowOff>0</xdr:rowOff>
    </xdr:from>
    <xdr:to>
      <xdr:col>12</xdr:col>
      <xdr:colOff>421822</xdr:colOff>
      <xdr:row>58</xdr:row>
      <xdr:rowOff>114299</xdr:rowOff>
    </xdr:to>
    <xdr:graphicFrame macro="">
      <xdr:nvGraphicFramePr>
        <xdr:cNvPr id="144" name="Chart 143">
          <a:extLst>
            <a:ext uri="{FF2B5EF4-FFF2-40B4-BE49-F238E27FC236}">
              <a16:creationId xmlns:a16="http://schemas.microsoft.com/office/drawing/2014/main" id="{CA5B6AE0-689B-4FB2-B1CF-2DA3FA27B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444499</xdr:colOff>
      <xdr:row>36</xdr:row>
      <xdr:rowOff>190499</xdr:rowOff>
    </xdr:from>
    <xdr:to>
      <xdr:col>17</xdr:col>
      <xdr:colOff>460374</xdr:colOff>
      <xdr:row>56</xdr:row>
      <xdr:rowOff>47624</xdr:rowOff>
    </xdr:to>
    <xdr:graphicFrame macro="">
      <xdr:nvGraphicFramePr>
        <xdr:cNvPr id="145" name="Chart 144">
          <a:extLst>
            <a:ext uri="{FF2B5EF4-FFF2-40B4-BE49-F238E27FC236}">
              <a16:creationId xmlns:a16="http://schemas.microsoft.com/office/drawing/2014/main" id="{777BD175-0F68-47FF-B672-27519DDD8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269875</xdr:colOff>
      <xdr:row>36</xdr:row>
      <xdr:rowOff>127001</xdr:rowOff>
    </xdr:from>
    <xdr:to>
      <xdr:col>22</xdr:col>
      <xdr:colOff>31750</xdr:colOff>
      <xdr:row>56</xdr:row>
      <xdr:rowOff>47625</xdr:rowOff>
    </xdr:to>
    <xdr:graphicFrame macro="">
      <xdr:nvGraphicFramePr>
        <xdr:cNvPr id="146" name="Chart 145">
          <a:extLst>
            <a:ext uri="{FF2B5EF4-FFF2-40B4-BE49-F238E27FC236}">
              <a16:creationId xmlns:a16="http://schemas.microsoft.com/office/drawing/2014/main" id="{9B2F18D9-DFDE-435F-8BEE-174B2C2EC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55562</xdr:colOff>
      <xdr:row>36</xdr:row>
      <xdr:rowOff>131113</xdr:rowOff>
    </xdr:from>
    <xdr:to>
      <xdr:col>21</xdr:col>
      <xdr:colOff>7937</xdr:colOff>
      <xdr:row>39</xdr:row>
      <xdr:rowOff>19844</xdr:rowOff>
    </xdr:to>
    <xdr:sp macro="" textlink="">
      <xdr:nvSpPr>
        <xdr:cNvPr id="147" name="TextBox 146">
          <a:extLst>
            <a:ext uri="{FF2B5EF4-FFF2-40B4-BE49-F238E27FC236}">
              <a16:creationId xmlns:a16="http://schemas.microsoft.com/office/drawing/2014/main" id="{9F39F7FE-6D14-4FBE-B37D-1FF39DB86283}"/>
            </a:ext>
          </a:extLst>
        </xdr:cNvPr>
        <xdr:cNvSpPr txBox="1"/>
      </xdr:nvSpPr>
      <xdr:spPr>
        <a:xfrm>
          <a:off x="11056937" y="6989113"/>
          <a:ext cx="1785938" cy="46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Narrow" panose="020B0606020202030204" pitchFamily="34" charset="0"/>
            </a:rPr>
            <a:t>This year (2020)</a:t>
          </a:r>
        </a:p>
        <a:p>
          <a:endParaRPr lang="en-US" sz="2000" b="1">
            <a:solidFill>
              <a:schemeClr val="bg1"/>
            </a:solidFill>
            <a:latin typeface="Arial Narrow" panose="020B0606020202030204" pitchFamily="34" charset="0"/>
          </a:endParaRPr>
        </a:p>
      </xdr:txBody>
    </xdr:sp>
    <xdr:clientData/>
  </xdr:twoCellAnchor>
  <xdr:twoCellAnchor>
    <xdr:from>
      <xdr:col>16</xdr:col>
      <xdr:colOff>449119</xdr:colOff>
      <xdr:row>50</xdr:row>
      <xdr:rowOff>173470</xdr:rowOff>
    </xdr:from>
    <xdr:to>
      <xdr:col>18</xdr:col>
      <xdr:colOff>161926</xdr:colOff>
      <xdr:row>54</xdr:row>
      <xdr:rowOff>11113</xdr:rowOff>
    </xdr:to>
    <xdr:sp macro="" textlink="">
      <xdr:nvSpPr>
        <xdr:cNvPr id="150" name="TextBox 149">
          <a:extLst>
            <a:ext uri="{FF2B5EF4-FFF2-40B4-BE49-F238E27FC236}">
              <a16:creationId xmlns:a16="http://schemas.microsoft.com/office/drawing/2014/main" id="{70E200E4-A836-4F20-9EE1-9940EBFCC3A3}"/>
            </a:ext>
          </a:extLst>
        </xdr:cNvPr>
        <xdr:cNvSpPr txBox="1"/>
      </xdr:nvSpPr>
      <xdr:spPr>
        <a:xfrm>
          <a:off x="10228119" y="9698470"/>
          <a:ext cx="935182" cy="599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600" b="1">
            <a:solidFill>
              <a:srgbClr val="D9B93E"/>
            </a:solidFill>
            <a:latin typeface="Arial Narrow" panose="020B060602020203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600" b="1">
              <a:solidFill>
                <a:srgbClr val="EF569F"/>
              </a:solidFill>
              <a:effectLst/>
              <a:latin typeface="Arial Narrow" panose="020B0606020202030204" pitchFamily="34" charset="0"/>
              <a:ea typeface="+mn-ea"/>
              <a:cs typeface="+mn-cs"/>
            </a:rPr>
            <a:t>Not at all</a:t>
          </a:r>
          <a:endParaRPr lang="en-US" sz="1600" b="1" baseline="0">
            <a:solidFill>
              <a:srgbClr val="EF569F"/>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xdr:txBody>
    </xdr:sp>
    <xdr:clientData/>
  </xdr:twoCellAnchor>
  <xdr:twoCellAnchor>
    <xdr:from>
      <xdr:col>16</xdr:col>
      <xdr:colOff>376094</xdr:colOff>
      <xdr:row>45</xdr:row>
      <xdr:rowOff>21069</xdr:rowOff>
    </xdr:from>
    <xdr:to>
      <xdr:col>18</xdr:col>
      <xdr:colOff>88901</xdr:colOff>
      <xdr:row>48</xdr:row>
      <xdr:rowOff>133039</xdr:rowOff>
    </xdr:to>
    <xdr:grpSp>
      <xdr:nvGrpSpPr>
        <xdr:cNvPr id="5" name="Group 4">
          <a:extLst>
            <a:ext uri="{FF2B5EF4-FFF2-40B4-BE49-F238E27FC236}">
              <a16:creationId xmlns:a16="http://schemas.microsoft.com/office/drawing/2014/main" id="{AF7FF770-3ABE-42AB-BCD0-49F1486BC04E}"/>
            </a:ext>
          </a:extLst>
        </xdr:cNvPr>
        <xdr:cNvGrpSpPr/>
      </xdr:nvGrpSpPr>
      <xdr:grpSpPr>
        <a:xfrm>
          <a:off x="10028094" y="8593569"/>
          <a:ext cx="919307" cy="683470"/>
          <a:chOff x="10678969" y="8418944"/>
          <a:chExt cx="935182" cy="683470"/>
        </a:xfrm>
      </xdr:grpSpPr>
      <xdr:sp macro="" textlink="">
        <xdr:nvSpPr>
          <xdr:cNvPr id="153" name="Freeform 16">
            <a:extLst>
              <a:ext uri="{FF2B5EF4-FFF2-40B4-BE49-F238E27FC236}">
                <a16:creationId xmlns:a16="http://schemas.microsoft.com/office/drawing/2014/main" id="{E67CF6AC-0E4A-4299-8E14-B70F86F1B4D7}"/>
              </a:ext>
            </a:extLst>
          </xdr:cNvPr>
          <xdr:cNvSpPr/>
        </xdr:nvSpPr>
        <xdr:spPr>
          <a:xfrm>
            <a:off x="10953509" y="8943613"/>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5C887C"/>
          </a:solidFill>
        </xdr:spPr>
        <xdr:txBody>
          <a:bodyPr wrap="square"/>
          <a:lstStyle/>
          <a:p>
            <a:endParaRPr lang="en-US"/>
          </a:p>
        </xdr:txBody>
      </xdr:sp>
      <xdr:grpSp>
        <xdr:nvGrpSpPr>
          <xdr:cNvPr id="4" name="Group 3">
            <a:extLst>
              <a:ext uri="{FF2B5EF4-FFF2-40B4-BE49-F238E27FC236}">
                <a16:creationId xmlns:a16="http://schemas.microsoft.com/office/drawing/2014/main" id="{419374A1-486B-41B4-8243-4C0D0916A4BD}"/>
              </a:ext>
            </a:extLst>
          </xdr:cNvPr>
          <xdr:cNvGrpSpPr/>
        </xdr:nvGrpSpPr>
        <xdr:grpSpPr>
          <a:xfrm>
            <a:off x="10678969" y="8418944"/>
            <a:ext cx="935182" cy="683470"/>
            <a:chOff x="10131281" y="8458632"/>
            <a:chExt cx="935182" cy="683470"/>
          </a:xfrm>
        </xdr:grpSpPr>
        <xdr:sp macro="" textlink="">
          <xdr:nvSpPr>
            <xdr:cNvPr id="149" name="TextBox 148">
              <a:extLst>
                <a:ext uri="{FF2B5EF4-FFF2-40B4-BE49-F238E27FC236}">
                  <a16:creationId xmlns:a16="http://schemas.microsoft.com/office/drawing/2014/main" id="{81B09CFF-60E1-4168-857F-5912D9003D65}"/>
                </a:ext>
              </a:extLst>
            </xdr:cNvPr>
            <xdr:cNvSpPr txBox="1"/>
          </xdr:nvSpPr>
          <xdr:spPr>
            <a:xfrm>
              <a:off x="10131281" y="8458632"/>
              <a:ext cx="935182" cy="599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600" b="1">
                <a:solidFill>
                  <a:srgbClr val="D9B93E"/>
                </a:solidFill>
                <a:latin typeface="Arial Narrow" panose="020B060602020203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600" b="1">
                  <a:solidFill>
                    <a:srgbClr val="5C887C"/>
                  </a:solidFill>
                  <a:effectLst/>
                  <a:latin typeface="Arial Narrow" panose="020B0606020202030204" pitchFamily="34" charset="0"/>
                  <a:ea typeface="+mn-ea"/>
                  <a:cs typeface="+mn-cs"/>
                </a:rPr>
                <a:t>A Little</a:t>
              </a:r>
              <a:endParaRPr lang="en-US" sz="1600" b="1" baseline="0">
                <a:solidFill>
                  <a:srgbClr val="5C887C"/>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600" b="1" baseline="0">
                <a:solidFill>
                  <a:srgbClr val="5C887C"/>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xdr:txBody>
        </xdr:sp>
        <xdr:sp macro="" textlink="">
          <xdr:nvSpPr>
            <xdr:cNvPr id="167" name="Freeform 16">
              <a:extLst>
                <a:ext uri="{FF2B5EF4-FFF2-40B4-BE49-F238E27FC236}">
                  <a16:creationId xmlns:a16="http://schemas.microsoft.com/office/drawing/2014/main" id="{B7C1F909-DD21-4E92-AF4B-13CBFB4A5172}"/>
                </a:ext>
              </a:extLst>
            </xdr:cNvPr>
            <xdr:cNvSpPr/>
          </xdr:nvSpPr>
          <xdr:spPr>
            <a:xfrm>
              <a:off x="10615372" y="8983301"/>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5C887C"/>
            </a:solidFill>
          </xdr:spPr>
          <xdr:txBody>
            <a:bodyPr wrap="square"/>
            <a:lstStyle/>
            <a:p>
              <a:endParaRPr lang="en-US"/>
            </a:p>
          </xdr:txBody>
        </xdr:sp>
      </xdr:grpSp>
    </xdr:grpSp>
    <xdr:clientData/>
  </xdr:twoCellAnchor>
  <xdr:twoCellAnchor>
    <xdr:from>
      <xdr:col>16</xdr:col>
      <xdr:colOff>361806</xdr:colOff>
      <xdr:row>38</xdr:row>
      <xdr:rowOff>136957</xdr:rowOff>
    </xdr:from>
    <xdr:to>
      <xdr:col>18</xdr:col>
      <xdr:colOff>74613</xdr:colOff>
      <xdr:row>43</xdr:row>
      <xdr:rowOff>98930</xdr:rowOff>
    </xdr:to>
    <xdr:grpSp>
      <xdr:nvGrpSpPr>
        <xdr:cNvPr id="9" name="Group 8">
          <a:extLst>
            <a:ext uri="{FF2B5EF4-FFF2-40B4-BE49-F238E27FC236}">
              <a16:creationId xmlns:a16="http://schemas.microsoft.com/office/drawing/2014/main" id="{F419E2C2-A533-4FB0-BEEC-A476EFA5BF4C}"/>
            </a:ext>
          </a:extLst>
        </xdr:cNvPr>
        <xdr:cNvGrpSpPr/>
      </xdr:nvGrpSpPr>
      <xdr:grpSpPr>
        <a:xfrm>
          <a:off x="10013806" y="7375957"/>
          <a:ext cx="919307" cy="914473"/>
          <a:chOff x="10324956" y="7649008"/>
          <a:chExt cx="932007" cy="914472"/>
        </a:xfrm>
      </xdr:grpSpPr>
      <xdr:sp macro="" textlink="">
        <xdr:nvSpPr>
          <xdr:cNvPr id="151" name="Freeform 16">
            <a:extLst>
              <a:ext uri="{FF2B5EF4-FFF2-40B4-BE49-F238E27FC236}">
                <a16:creationId xmlns:a16="http://schemas.microsoft.com/office/drawing/2014/main" id="{4736D7AB-32F3-4F37-844C-3CC31485A7D6}"/>
              </a:ext>
            </a:extLst>
          </xdr:cNvPr>
          <xdr:cNvSpPr/>
        </xdr:nvSpPr>
        <xdr:spPr>
          <a:xfrm>
            <a:off x="10396393" y="8214157"/>
            <a:ext cx="156504"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D9B93E"/>
          </a:solidFill>
        </xdr:spPr>
        <xdr:txBody>
          <a:bodyPr wrap="square"/>
          <a:lstStyle/>
          <a:p>
            <a:endParaRPr lang="en-US"/>
          </a:p>
        </xdr:txBody>
      </xdr:sp>
      <xdr:grpSp>
        <xdr:nvGrpSpPr>
          <xdr:cNvPr id="8" name="Group 7">
            <a:extLst>
              <a:ext uri="{FF2B5EF4-FFF2-40B4-BE49-F238E27FC236}">
                <a16:creationId xmlns:a16="http://schemas.microsoft.com/office/drawing/2014/main" id="{86CC527A-F3C3-4CC0-8D5C-625BDCCBFBAC}"/>
              </a:ext>
            </a:extLst>
          </xdr:cNvPr>
          <xdr:cNvGrpSpPr/>
        </xdr:nvGrpSpPr>
        <xdr:grpSpPr>
          <a:xfrm>
            <a:off x="10324956" y="7649008"/>
            <a:ext cx="932007" cy="914472"/>
            <a:chOff x="10070956" y="7388658"/>
            <a:chExt cx="932007" cy="914472"/>
          </a:xfrm>
        </xdr:grpSpPr>
        <xdr:sp macro="" textlink="">
          <xdr:nvSpPr>
            <xdr:cNvPr id="7" name="TextBox 6">
              <a:extLst>
                <a:ext uri="{FF2B5EF4-FFF2-40B4-BE49-F238E27FC236}">
                  <a16:creationId xmlns:a16="http://schemas.microsoft.com/office/drawing/2014/main" id="{CA53286A-1B8F-488B-B70B-6B79D91CDDAE}"/>
                </a:ext>
              </a:extLst>
            </xdr:cNvPr>
            <xdr:cNvSpPr txBox="1"/>
          </xdr:nvSpPr>
          <xdr:spPr>
            <a:xfrm>
              <a:off x="10070956" y="7388658"/>
              <a:ext cx="932007" cy="599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600" b="1">
                <a:solidFill>
                  <a:srgbClr val="D9B93E"/>
                </a:solidFill>
                <a:latin typeface="Arial Narrow" panose="020B060602020203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800" b="1">
                  <a:solidFill>
                    <a:srgbClr val="D9B93E"/>
                  </a:solidFill>
                  <a:effectLst/>
                  <a:latin typeface="Arial Narrow" panose="020B0606020202030204" pitchFamily="34" charset="0"/>
                  <a:ea typeface="+mn-ea"/>
                  <a:cs typeface="+mn-cs"/>
                </a:rPr>
                <a:t>A LOT more</a:t>
              </a:r>
              <a:endParaRPr lang="en-US" sz="18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baseline="0">
                <a:solidFill>
                  <a:srgbClr val="D9B93E"/>
                </a:solidFill>
                <a:effectLst/>
                <a:latin typeface="Arial Narrow" panose="020B0606020202030204" pitchFamily="34" charset="0"/>
                <a:ea typeface="+mn-ea"/>
                <a:cs typeface="+mn-cs"/>
              </a:endParaRPr>
            </a:p>
          </xdr:txBody>
        </xdr:sp>
        <xdr:sp macro="" textlink="">
          <xdr:nvSpPr>
            <xdr:cNvPr id="199" name="Freeform 16">
              <a:extLst>
                <a:ext uri="{FF2B5EF4-FFF2-40B4-BE49-F238E27FC236}">
                  <a16:creationId xmlns:a16="http://schemas.microsoft.com/office/drawing/2014/main" id="{FD7A78EB-E811-4EC9-B7D8-3E835F747B69}"/>
                </a:ext>
              </a:extLst>
            </xdr:cNvPr>
            <xdr:cNvSpPr/>
          </xdr:nvSpPr>
          <xdr:spPr>
            <a:xfrm>
              <a:off x="10264630" y="8130020"/>
              <a:ext cx="156504"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D9B93E"/>
            </a:solidFill>
          </xdr:spPr>
          <xdr:txBody>
            <a:bodyPr wrap="square"/>
            <a:lstStyle/>
            <a:p>
              <a:endParaRPr lang="en-US"/>
            </a:p>
          </xdr:txBody>
        </xdr:sp>
        <xdr:sp macro="" textlink="">
          <xdr:nvSpPr>
            <xdr:cNvPr id="202" name="Freeform 16">
              <a:extLst>
                <a:ext uri="{FF2B5EF4-FFF2-40B4-BE49-F238E27FC236}">
                  <a16:creationId xmlns:a16="http://schemas.microsoft.com/office/drawing/2014/main" id="{CDE700C8-14E2-4D73-998B-9A94310B5E1E}"/>
                </a:ext>
              </a:extLst>
            </xdr:cNvPr>
            <xdr:cNvSpPr/>
          </xdr:nvSpPr>
          <xdr:spPr>
            <a:xfrm>
              <a:off x="10370569" y="7952241"/>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D9B93E"/>
            </a:solidFill>
          </xdr:spPr>
          <xdr:txBody>
            <a:bodyPr wrap="square"/>
            <a:lstStyle/>
            <a:p>
              <a:endParaRPr lang="en-US"/>
            </a:p>
          </xdr:txBody>
        </xdr:sp>
        <xdr:sp macro="" textlink="">
          <xdr:nvSpPr>
            <xdr:cNvPr id="203" name="Freeform 16">
              <a:extLst>
                <a:ext uri="{FF2B5EF4-FFF2-40B4-BE49-F238E27FC236}">
                  <a16:creationId xmlns:a16="http://schemas.microsoft.com/office/drawing/2014/main" id="{89F4D49A-CF72-405A-B188-E92C27233C37}"/>
                </a:ext>
              </a:extLst>
            </xdr:cNvPr>
            <xdr:cNvSpPr/>
          </xdr:nvSpPr>
          <xdr:spPr>
            <a:xfrm>
              <a:off x="10584881" y="7949066"/>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D9B93E"/>
            </a:solidFill>
          </xdr:spPr>
          <xdr:txBody>
            <a:bodyPr wrap="square"/>
            <a:lstStyle/>
            <a:p>
              <a:endParaRPr lang="en-US"/>
            </a:p>
          </xdr:txBody>
        </xdr:sp>
        <xdr:sp macro="" textlink="">
          <xdr:nvSpPr>
            <xdr:cNvPr id="204" name="Freeform 16">
              <a:extLst>
                <a:ext uri="{FF2B5EF4-FFF2-40B4-BE49-F238E27FC236}">
                  <a16:creationId xmlns:a16="http://schemas.microsoft.com/office/drawing/2014/main" id="{F56675B1-548C-4302-9599-24497065394B}"/>
                </a:ext>
              </a:extLst>
            </xdr:cNvPr>
            <xdr:cNvSpPr/>
          </xdr:nvSpPr>
          <xdr:spPr>
            <a:xfrm>
              <a:off x="10492806" y="8144329"/>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D9B93E"/>
            </a:solidFill>
          </xdr:spPr>
          <xdr:txBody>
            <a:bodyPr wrap="square"/>
            <a:lstStyle/>
            <a:p>
              <a:endParaRPr lang="en-US"/>
            </a:p>
          </xdr:txBody>
        </xdr:sp>
        <xdr:sp macro="" textlink="">
          <xdr:nvSpPr>
            <xdr:cNvPr id="205" name="Freeform 16">
              <a:extLst>
                <a:ext uri="{FF2B5EF4-FFF2-40B4-BE49-F238E27FC236}">
                  <a16:creationId xmlns:a16="http://schemas.microsoft.com/office/drawing/2014/main" id="{945375E4-6AD8-49E5-83AD-C818DC21FB4E}"/>
                </a:ext>
              </a:extLst>
            </xdr:cNvPr>
            <xdr:cNvSpPr/>
          </xdr:nvSpPr>
          <xdr:spPr>
            <a:xfrm>
              <a:off x="10791256" y="7952242"/>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D9B93E"/>
            </a:solidFill>
          </xdr:spPr>
          <xdr:txBody>
            <a:bodyPr wrap="square"/>
            <a:lstStyle/>
            <a:p>
              <a:endParaRPr lang="en-US"/>
            </a:p>
          </xdr:txBody>
        </xdr:sp>
        <xdr:sp macro="" textlink="">
          <xdr:nvSpPr>
            <xdr:cNvPr id="206" name="Freeform 16">
              <a:extLst>
                <a:ext uri="{FF2B5EF4-FFF2-40B4-BE49-F238E27FC236}">
                  <a16:creationId xmlns:a16="http://schemas.microsoft.com/office/drawing/2014/main" id="{80430B6D-3236-495C-8523-303646614873}"/>
                </a:ext>
              </a:extLst>
            </xdr:cNvPr>
            <xdr:cNvSpPr/>
          </xdr:nvSpPr>
          <xdr:spPr>
            <a:xfrm>
              <a:off x="10696006" y="8137979"/>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D9B93E"/>
            </a:solidFill>
          </xdr:spPr>
          <xdr:txBody>
            <a:bodyPr wrap="square"/>
            <a:lstStyle/>
            <a:p>
              <a:endParaRPr lang="en-US"/>
            </a:p>
          </xdr:txBody>
        </xdr:sp>
      </xdr:grpSp>
    </xdr:grpSp>
    <xdr:clientData/>
  </xdr:twoCellAnchor>
  <xdr:twoCellAnchor>
    <xdr:from>
      <xdr:col>2</xdr:col>
      <xdr:colOff>195943</xdr:colOff>
      <xdr:row>63</xdr:row>
      <xdr:rowOff>59871</xdr:rowOff>
    </xdr:from>
    <xdr:to>
      <xdr:col>6</xdr:col>
      <xdr:colOff>214993</xdr:colOff>
      <xdr:row>76</xdr:row>
      <xdr:rowOff>97971</xdr:rowOff>
    </xdr:to>
    <xdr:grpSp>
      <xdr:nvGrpSpPr>
        <xdr:cNvPr id="100" name="Group 99">
          <a:extLst>
            <a:ext uri="{FF2B5EF4-FFF2-40B4-BE49-F238E27FC236}">
              <a16:creationId xmlns:a16="http://schemas.microsoft.com/office/drawing/2014/main" id="{AF109C1C-7BD7-49BC-AA58-C06C1F52F1A1}"/>
            </a:ext>
          </a:extLst>
        </xdr:cNvPr>
        <xdr:cNvGrpSpPr/>
      </xdr:nvGrpSpPr>
      <xdr:grpSpPr>
        <a:xfrm>
          <a:off x="1402443" y="12061371"/>
          <a:ext cx="2432050" cy="2514600"/>
          <a:chOff x="5544516" y="2887145"/>
          <a:chExt cx="2772377" cy="2970730"/>
        </a:xfrm>
      </xdr:grpSpPr>
      <xdr:sp macro="" textlink="">
        <xdr:nvSpPr>
          <xdr:cNvPr id="101" name="Flowchart: Delay 100">
            <a:extLst>
              <a:ext uri="{FF2B5EF4-FFF2-40B4-BE49-F238E27FC236}">
                <a16:creationId xmlns:a16="http://schemas.microsoft.com/office/drawing/2014/main" id="{A2CC2E9F-DA1A-4260-BDFF-9434689815C1}"/>
              </a:ext>
            </a:extLst>
          </xdr:cNvPr>
          <xdr:cNvSpPr/>
        </xdr:nvSpPr>
        <xdr:spPr>
          <a:xfrm rot="5400000">
            <a:off x="7558087" y="4481516"/>
            <a:ext cx="190500" cy="619125"/>
          </a:xfrm>
          <a:prstGeom prst="flowChartDelay">
            <a:avLst/>
          </a:prstGeom>
          <a:solidFill>
            <a:srgbClr val="7F5C38"/>
          </a:solidFill>
          <a:ln w="47625" cap="rnd">
            <a:no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2" name="Flowchart: Delay 101">
            <a:extLst>
              <a:ext uri="{FF2B5EF4-FFF2-40B4-BE49-F238E27FC236}">
                <a16:creationId xmlns:a16="http://schemas.microsoft.com/office/drawing/2014/main" id="{1CB8ED36-AB87-4870-B21D-139A8D60F2F5}"/>
              </a:ext>
            </a:extLst>
          </xdr:cNvPr>
          <xdr:cNvSpPr/>
        </xdr:nvSpPr>
        <xdr:spPr>
          <a:xfrm rot="5400000">
            <a:off x="6110287" y="4452940"/>
            <a:ext cx="190500" cy="619125"/>
          </a:xfrm>
          <a:prstGeom prst="flowChartDelay">
            <a:avLst/>
          </a:prstGeom>
          <a:solidFill>
            <a:srgbClr val="7F5C38"/>
          </a:solidFill>
          <a:ln w="47625" cap="rnd">
            <a:no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3" name="Oval 102">
            <a:extLst>
              <a:ext uri="{FF2B5EF4-FFF2-40B4-BE49-F238E27FC236}">
                <a16:creationId xmlns:a16="http://schemas.microsoft.com/office/drawing/2014/main" id="{E85D76C5-4834-4024-98A9-7E92809DC6D2}"/>
              </a:ext>
            </a:extLst>
          </xdr:cNvPr>
          <xdr:cNvSpPr/>
        </xdr:nvSpPr>
        <xdr:spPr>
          <a:xfrm>
            <a:off x="6286499" y="4314825"/>
            <a:ext cx="1285876" cy="1543050"/>
          </a:xfrm>
          <a:prstGeom prst="ellipse">
            <a:avLst/>
          </a:prstGeom>
          <a:solidFill>
            <a:srgbClr val="9B6F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4" name="Oval 103">
            <a:extLst>
              <a:ext uri="{FF2B5EF4-FFF2-40B4-BE49-F238E27FC236}">
                <a16:creationId xmlns:a16="http://schemas.microsoft.com/office/drawing/2014/main" id="{020B84F8-D4DF-4F39-8B8F-5FC33DA380B0}"/>
              </a:ext>
            </a:extLst>
          </xdr:cNvPr>
          <xdr:cNvSpPr/>
        </xdr:nvSpPr>
        <xdr:spPr>
          <a:xfrm>
            <a:off x="6476999" y="5191125"/>
            <a:ext cx="904876" cy="666750"/>
          </a:xfrm>
          <a:prstGeom prst="ellipse">
            <a:avLst/>
          </a:prstGeom>
          <a:solidFill>
            <a:srgbClr val="AA7F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5" name="Oval 104">
            <a:extLst>
              <a:ext uri="{FF2B5EF4-FFF2-40B4-BE49-F238E27FC236}">
                <a16:creationId xmlns:a16="http://schemas.microsoft.com/office/drawing/2014/main" id="{2341791D-B7EE-4768-88F6-CA4282775EE2}"/>
              </a:ext>
            </a:extLst>
          </xdr:cNvPr>
          <xdr:cNvSpPr/>
        </xdr:nvSpPr>
        <xdr:spPr>
          <a:xfrm>
            <a:off x="6767512" y="5400675"/>
            <a:ext cx="323850" cy="228985"/>
          </a:xfrm>
          <a:prstGeom prst="ellipse">
            <a:avLst/>
          </a:prstGeom>
          <a:solidFill>
            <a:srgbClr val="4439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6" name="Oval 105">
            <a:extLst>
              <a:ext uri="{FF2B5EF4-FFF2-40B4-BE49-F238E27FC236}">
                <a16:creationId xmlns:a16="http://schemas.microsoft.com/office/drawing/2014/main" id="{A4A42621-3898-41D6-857B-1A8DD4875178}"/>
              </a:ext>
            </a:extLst>
          </xdr:cNvPr>
          <xdr:cNvSpPr/>
        </xdr:nvSpPr>
        <xdr:spPr>
          <a:xfrm>
            <a:off x="6696075" y="4795838"/>
            <a:ext cx="95250" cy="230188"/>
          </a:xfrm>
          <a:prstGeom prst="ellipse">
            <a:avLst/>
          </a:prstGeom>
          <a:solidFill>
            <a:srgbClr val="443932"/>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sp macro="" textlink="">
        <xdr:nvSpPr>
          <xdr:cNvPr id="107" name="Oval 106">
            <a:extLst>
              <a:ext uri="{FF2B5EF4-FFF2-40B4-BE49-F238E27FC236}">
                <a16:creationId xmlns:a16="http://schemas.microsoft.com/office/drawing/2014/main" id="{5DA4EB12-FE4E-4ECB-AB4F-4FCA783DE638}"/>
              </a:ext>
            </a:extLst>
          </xdr:cNvPr>
          <xdr:cNvSpPr/>
        </xdr:nvSpPr>
        <xdr:spPr>
          <a:xfrm>
            <a:off x="7086600" y="4795838"/>
            <a:ext cx="95250" cy="230188"/>
          </a:xfrm>
          <a:prstGeom prst="ellipse">
            <a:avLst/>
          </a:prstGeom>
          <a:solidFill>
            <a:srgbClr val="443932"/>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grpSp>
        <xdr:nvGrpSpPr>
          <xdr:cNvPr id="108" name="Group 107">
            <a:extLst>
              <a:ext uri="{FF2B5EF4-FFF2-40B4-BE49-F238E27FC236}">
                <a16:creationId xmlns:a16="http://schemas.microsoft.com/office/drawing/2014/main" id="{4228F902-ED8A-4B60-8B5D-BF17F4BCD45E}"/>
              </a:ext>
            </a:extLst>
          </xdr:cNvPr>
          <xdr:cNvGrpSpPr/>
        </xdr:nvGrpSpPr>
        <xdr:grpSpPr>
          <a:xfrm rot="20997929">
            <a:off x="5544516" y="2887145"/>
            <a:ext cx="2381852" cy="1711556"/>
            <a:chOff x="5706441" y="2953820"/>
            <a:chExt cx="2381852" cy="1711556"/>
          </a:xfrm>
        </xdr:grpSpPr>
        <xdr:sp macro="" textlink="">
          <xdr:nvSpPr>
            <xdr:cNvPr id="113" name="Arc 112">
              <a:extLst>
                <a:ext uri="{FF2B5EF4-FFF2-40B4-BE49-F238E27FC236}">
                  <a16:creationId xmlns:a16="http://schemas.microsoft.com/office/drawing/2014/main" id="{9A1EB84B-FFCB-4083-807D-E4F069BED42B}"/>
                </a:ext>
              </a:extLst>
            </xdr:cNvPr>
            <xdr:cNvSpPr/>
          </xdr:nvSpPr>
          <xdr:spPr>
            <a:xfrm rot="3720053">
              <a:off x="5898171" y="2762090"/>
              <a:ext cx="1711556" cy="2095016"/>
            </a:xfrm>
            <a:prstGeom prst="arc">
              <a:avLst>
                <a:gd name="adj1" fmla="val 17818814"/>
                <a:gd name="adj2" fmla="val 0"/>
              </a:avLst>
            </a:prstGeom>
            <a:noFill/>
            <a:ln w="127000" cap="rnd">
              <a:solidFill>
                <a:srgbClr val="443932"/>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sz="1100"/>
                <a:t> </a:t>
              </a:r>
            </a:p>
          </xdr:txBody>
        </xdr:sp>
        <xdr:sp macro="" textlink="">
          <xdr:nvSpPr>
            <xdr:cNvPr id="114" name="Arc 113">
              <a:extLst>
                <a:ext uri="{FF2B5EF4-FFF2-40B4-BE49-F238E27FC236}">
                  <a16:creationId xmlns:a16="http://schemas.microsoft.com/office/drawing/2014/main" id="{A9F945C0-1E20-460C-85B1-F82225C37CEB}"/>
                </a:ext>
              </a:extLst>
            </xdr:cNvPr>
            <xdr:cNvSpPr/>
          </xdr:nvSpPr>
          <xdr:spPr>
            <a:xfrm rot="5203824">
              <a:off x="7401194" y="3336732"/>
              <a:ext cx="617883" cy="756315"/>
            </a:xfrm>
            <a:prstGeom prst="arc">
              <a:avLst>
                <a:gd name="adj1" fmla="val 17818814"/>
                <a:gd name="adj2" fmla="val 0"/>
              </a:avLst>
            </a:prstGeom>
            <a:ln w="127000" cap="rnd">
              <a:solidFill>
                <a:srgbClr val="443932"/>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sz="1100"/>
                <a:t> </a:t>
              </a:r>
            </a:p>
          </xdr:txBody>
        </xdr:sp>
        <xdr:sp macro="" textlink="">
          <xdr:nvSpPr>
            <xdr:cNvPr id="115" name="Arc 114">
              <a:extLst>
                <a:ext uri="{FF2B5EF4-FFF2-40B4-BE49-F238E27FC236}">
                  <a16:creationId xmlns:a16="http://schemas.microsoft.com/office/drawing/2014/main" id="{78B0F133-B934-4BC9-8DFA-4AD838CFEB93}"/>
                </a:ext>
              </a:extLst>
            </xdr:cNvPr>
            <xdr:cNvSpPr/>
          </xdr:nvSpPr>
          <xdr:spPr>
            <a:xfrm rot="11502290">
              <a:off x="7372445" y="3631860"/>
              <a:ext cx="551689" cy="675291"/>
            </a:xfrm>
            <a:prstGeom prst="arc">
              <a:avLst>
                <a:gd name="adj1" fmla="val 17818814"/>
                <a:gd name="adj2" fmla="val 0"/>
              </a:avLst>
            </a:prstGeom>
            <a:ln w="127000" cap="rnd">
              <a:solidFill>
                <a:srgbClr val="443932"/>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sz="1100"/>
                <a:t> </a:t>
              </a:r>
            </a:p>
          </xdr:txBody>
        </xdr:sp>
      </xdr:grpSp>
      <xdr:grpSp>
        <xdr:nvGrpSpPr>
          <xdr:cNvPr id="109" name="Group 108">
            <a:extLst>
              <a:ext uri="{FF2B5EF4-FFF2-40B4-BE49-F238E27FC236}">
                <a16:creationId xmlns:a16="http://schemas.microsoft.com/office/drawing/2014/main" id="{6886B4C7-BA38-448A-8EE8-510012AB7DE7}"/>
              </a:ext>
            </a:extLst>
          </xdr:cNvPr>
          <xdr:cNvGrpSpPr/>
        </xdr:nvGrpSpPr>
        <xdr:grpSpPr>
          <a:xfrm rot="602071" flipH="1">
            <a:off x="5935041" y="2887145"/>
            <a:ext cx="2381852" cy="1711556"/>
            <a:chOff x="5706441" y="2953820"/>
            <a:chExt cx="2381852" cy="1711556"/>
          </a:xfrm>
        </xdr:grpSpPr>
        <xdr:sp macro="" textlink="">
          <xdr:nvSpPr>
            <xdr:cNvPr id="110" name="Arc 109">
              <a:extLst>
                <a:ext uri="{FF2B5EF4-FFF2-40B4-BE49-F238E27FC236}">
                  <a16:creationId xmlns:a16="http://schemas.microsoft.com/office/drawing/2014/main" id="{7BE1E651-DCF9-4333-B915-E2F5412BF48D}"/>
                </a:ext>
              </a:extLst>
            </xdr:cNvPr>
            <xdr:cNvSpPr/>
          </xdr:nvSpPr>
          <xdr:spPr>
            <a:xfrm rot="3720053">
              <a:off x="5898171" y="2762090"/>
              <a:ext cx="1711556" cy="2095016"/>
            </a:xfrm>
            <a:prstGeom prst="arc">
              <a:avLst>
                <a:gd name="adj1" fmla="val 17818814"/>
                <a:gd name="adj2" fmla="val 0"/>
              </a:avLst>
            </a:prstGeom>
            <a:noFill/>
            <a:ln w="127000" cap="rnd">
              <a:solidFill>
                <a:srgbClr val="443932"/>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sz="1100"/>
                <a:t> </a:t>
              </a:r>
            </a:p>
          </xdr:txBody>
        </xdr:sp>
        <xdr:sp macro="" textlink="">
          <xdr:nvSpPr>
            <xdr:cNvPr id="111" name="Arc 110">
              <a:extLst>
                <a:ext uri="{FF2B5EF4-FFF2-40B4-BE49-F238E27FC236}">
                  <a16:creationId xmlns:a16="http://schemas.microsoft.com/office/drawing/2014/main" id="{0AD2F508-294A-4B8B-800C-D35D92FF4158}"/>
                </a:ext>
              </a:extLst>
            </xdr:cNvPr>
            <xdr:cNvSpPr/>
          </xdr:nvSpPr>
          <xdr:spPr>
            <a:xfrm rot="5203824">
              <a:off x="7401194" y="3336732"/>
              <a:ext cx="617883" cy="756315"/>
            </a:xfrm>
            <a:prstGeom prst="arc">
              <a:avLst>
                <a:gd name="adj1" fmla="val 17818814"/>
                <a:gd name="adj2" fmla="val 0"/>
              </a:avLst>
            </a:prstGeom>
            <a:ln w="127000" cap="rnd">
              <a:solidFill>
                <a:srgbClr val="443932"/>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sz="1100"/>
                <a:t> </a:t>
              </a:r>
            </a:p>
          </xdr:txBody>
        </xdr:sp>
        <xdr:sp macro="" textlink="">
          <xdr:nvSpPr>
            <xdr:cNvPr id="112" name="Arc 111">
              <a:extLst>
                <a:ext uri="{FF2B5EF4-FFF2-40B4-BE49-F238E27FC236}">
                  <a16:creationId xmlns:a16="http://schemas.microsoft.com/office/drawing/2014/main" id="{860DC3D6-37C1-480A-9471-A96538C4BBAB}"/>
                </a:ext>
              </a:extLst>
            </xdr:cNvPr>
            <xdr:cNvSpPr/>
          </xdr:nvSpPr>
          <xdr:spPr>
            <a:xfrm rot="11502290">
              <a:off x="7372445" y="3631860"/>
              <a:ext cx="551689" cy="675291"/>
            </a:xfrm>
            <a:prstGeom prst="arc">
              <a:avLst>
                <a:gd name="adj1" fmla="val 17818814"/>
                <a:gd name="adj2" fmla="val 0"/>
              </a:avLst>
            </a:prstGeom>
            <a:ln w="127000" cap="rnd">
              <a:solidFill>
                <a:srgbClr val="443932"/>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sz="1100"/>
                <a:t> </a:t>
              </a:r>
            </a:p>
          </xdr:txBody>
        </xdr:sp>
      </xdr:grpSp>
    </xdr:grpSp>
    <xdr:clientData/>
  </xdr:twoCellAnchor>
  <xdr:twoCellAnchor>
    <xdr:from>
      <xdr:col>22</xdr:col>
      <xdr:colOff>585107</xdr:colOff>
      <xdr:row>25</xdr:row>
      <xdr:rowOff>183697</xdr:rowOff>
    </xdr:from>
    <xdr:to>
      <xdr:col>26</xdr:col>
      <xdr:colOff>27214</xdr:colOff>
      <xdr:row>39</xdr:row>
      <xdr:rowOff>66674</xdr:rowOff>
    </xdr:to>
    <xdr:grpSp>
      <xdr:nvGrpSpPr>
        <xdr:cNvPr id="210" name="Group 209">
          <a:extLst>
            <a:ext uri="{FF2B5EF4-FFF2-40B4-BE49-F238E27FC236}">
              <a16:creationId xmlns:a16="http://schemas.microsoft.com/office/drawing/2014/main" id="{325EE1E0-19E8-4C59-A1B5-5B4C8F37EE2A}"/>
            </a:ext>
          </a:extLst>
        </xdr:cNvPr>
        <xdr:cNvGrpSpPr/>
      </xdr:nvGrpSpPr>
      <xdr:grpSpPr>
        <a:xfrm>
          <a:off x="13856607" y="4946197"/>
          <a:ext cx="1855107" cy="2549977"/>
          <a:chOff x="4948237" y="3219450"/>
          <a:chExt cx="1543050" cy="2209800"/>
        </a:xfrm>
      </xdr:grpSpPr>
      <xdr:grpSp>
        <xdr:nvGrpSpPr>
          <xdr:cNvPr id="211" name="Group 210">
            <a:extLst>
              <a:ext uri="{FF2B5EF4-FFF2-40B4-BE49-F238E27FC236}">
                <a16:creationId xmlns:a16="http://schemas.microsoft.com/office/drawing/2014/main" id="{6F761D1D-C84B-4F91-BB1E-544109B0E583}"/>
              </a:ext>
            </a:extLst>
          </xdr:cNvPr>
          <xdr:cNvGrpSpPr/>
        </xdr:nvGrpSpPr>
        <xdr:grpSpPr>
          <a:xfrm>
            <a:off x="4948237" y="3219450"/>
            <a:ext cx="1543050" cy="2209800"/>
            <a:chOff x="6091237" y="3838575"/>
            <a:chExt cx="1543050" cy="2209800"/>
          </a:xfrm>
        </xdr:grpSpPr>
        <xdr:sp macro="" textlink="">
          <xdr:nvSpPr>
            <xdr:cNvPr id="214" name="Rectangle 213">
              <a:extLst>
                <a:ext uri="{FF2B5EF4-FFF2-40B4-BE49-F238E27FC236}">
                  <a16:creationId xmlns:a16="http://schemas.microsoft.com/office/drawing/2014/main" id="{76AC4F03-EAA5-4B72-AD48-099F8B2DF3D1}"/>
                </a:ext>
              </a:extLst>
            </xdr:cNvPr>
            <xdr:cNvSpPr/>
          </xdr:nvSpPr>
          <xdr:spPr>
            <a:xfrm>
              <a:off x="6153150" y="4829175"/>
              <a:ext cx="1419225" cy="1219200"/>
            </a:xfrm>
            <a:prstGeom prst="rect">
              <a:avLst/>
            </a:prstGeom>
            <a:solidFill>
              <a:srgbClr val="D9B9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5" name="Rectangle 214">
              <a:extLst>
                <a:ext uri="{FF2B5EF4-FFF2-40B4-BE49-F238E27FC236}">
                  <a16:creationId xmlns:a16="http://schemas.microsoft.com/office/drawing/2014/main" id="{92E64AF2-E7FC-4A89-95CC-1F0FF5208E31}"/>
                </a:ext>
              </a:extLst>
            </xdr:cNvPr>
            <xdr:cNvSpPr/>
          </xdr:nvSpPr>
          <xdr:spPr>
            <a:xfrm>
              <a:off x="6091237" y="4572000"/>
              <a:ext cx="1543050" cy="342900"/>
            </a:xfrm>
            <a:prstGeom prst="rect">
              <a:avLst/>
            </a:prstGeom>
            <a:solidFill>
              <a:srgbClr val="5C887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6" name="Rectangle 66">
              <a:extLst>
                <a:ext uri="{FF2B5EF4-FFF2-40B4-BE49-F238E27FC236}">
                  <a16:creationId xmlns:a16="http://schemas.microsoft.com/office/drawing/2014/main" id="{08CCEEE0-CEE2-44E2-9CE9-1002049B8833}"/>
                </a:ext>
              </a:extLst>
            </xdr:cNvPr>
            <xdr:cNvSpPr/>
          </xdr:nvSpPr>
          <xdr:spPr>
            <a:xfrm>
              <a:off x="6610350" y="4572000"/>
              <a:ext cx="504825" cy="1476375"/>
            </a:xfrm>
            <a:custGeom>
              <a:avLst/>
              <a:gdLst>
                <a:gd name="connsiteX0" fmla="*/ 0 w 504825"/>
                <a:gd name="connsiteY0" fmla="*/ 0 h 1657350"/>
                <a:gd name="connsiteX1" fmla="*/ 504825 w 504825"/>
                <a:gd name="connsiteY1" fmla="*/ 0 h 1657350"/>
                <a:gd name="connsiteX2" fmla="*/ 504825 w 504825"/>
                <a:gd name="connsiteY2" fmla="*/ 1657350 h 1657350"/>
                <a:gd name="connsiteX3" fmla="*/ 0 w 504825"/>
                <a:gd name="connsiteY3" fmla="*/ 1657350 h 1657350"/>
                <a:gd name="connsiteX4" fmla="*/ 0 w 504825"/>
                <a:gd name="connsiteY4" fmla="*/ 0 h 1657350"/>
                <a:gd name="connsiteX0" fmla="*/ 0 w 504825"/>
                <a:gd name="connsiteY0" fmla="*/ 0 h 1657350"/>
                <a:gd name="connsiteX1" fmla="*/ 504825 w 504825"/>
                <a:gd name="connsiteY1" fmla="*/ 0 h 1657350"/>
                <a:gd name="connsiteX2" fmla="*/ 428625 w 504825"/>
                <a:gd name="connsiteY2" fmla="*/ 1657350 h 1657350"/>
                <a:gd name="connsiteX3" fmla="*/ 0 w 504825"/>
                <a:gd name="connsiteY3" fmla="*/ 1657350 h 1657350"/>
                <a:gd name="connsiteX4" fmla="*/ 0 w 504825"/>
                <a:gd name="connsiteY4" fmla="*/ 0 h 1657350"/>
                <a:gd name="connsiteX0" fmla="*/ 0 w 504825"/>
                <a:gd name="connsiteY0" fmla="*/ 0 h 1657350"/>
                <a:gd name="connsiteX1" fmla="*/ 504825 w 504825"/>
                <a:gd name="connsiteY1" fmla="*/ 0 h 1657350"/>
                <a:gd name="connsiteX2" fmla="*/ 428625 w 504825"/>
                <a:gd name="connsiteY2" fmla="*/ 1657350 h 1657350"/>
                <a:gd name="connsiteX3" fmla="*/ 85725 w 504825"/>
                <a:gd name="connsiteY3" fmla="*/ 1657350 h 1657350"/>
                <a:gd name="connsiteX4" fmla="*/ 0 w 504825"/>
                <a:gd name="connsiteY4" fmla="*/ 0 h 1657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04825" h="1657350">
                  <a:moveTo>
                    <a:pt x="0" y="0"/>
                  </a:moveTo>
                  <a:lnTo>
                    <a:pt x="504825" y="0"/>
                  </a:lnTo>
                  <a:lnTo>
                    <a:pt x="428625" y="1657350"/>
                  </a:lnTo>
                  <a:lnTo>
                    <a:pt x="85725" y="1657350"/>
                  </a:lnTo>
                  <a:lnTo>
                    <a:pt x="0" y="0"/>
                  </a:lnTo>
                  <a:close/>
                </a:path>
              </a:pathLst>
            </a:custGeom>
            <a:solidFill>
              <a:srgbClr val="FAC7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17" name="Group 216">
              <a:extLst>
                <a:ext uri="{FF2B5EF4-FFF2-40B4-BE49-F238E27FC236}">
                  <a16:creationId xmlns:a16="http://schemas.microsoft.com/office/drawing/2014/main" id="{E8B57C49-6697-484B-855F-19F509C320EC}"/>
                </a:ext>
              </a:extLst>
            </xdr:cNvPr>
            <xdr:cNvGrpSpPr/>
          </xdr:nvGrpSpPr>
          <xdr:grpSpPr>
            <a:xfrm>
              <a:off x="6362699" y="3838575"/>
              <a:ext cx="1000126" cy="790172"/>
              <a:chOff x="6363520" y="3838575"/>
              <a:chExt cx="1000126" cy="790172"/>
            </a:xfrm>
          </xdr:grpSpPr>
          <xdr:sp macro="" textlink="">
            <xdr:nvSpPr>
              <xdr:cNvPr id="218" name="Isosceles Triangle 217">
                <a:extLst>
                  <a:ext uri="{FF2B5EF4-FFF2-40B4-BE49-F238E27FC236}">
                    <a16:creationId xmlns:a16="http://schemas.microsoft.com/office/drawing/2014/main" id="{5BC10448-F81A-48F0-9108-D08D87A566EB}"/>
                  </a:ext>
                </a:extLst>
              </xdr:cNvPr>
              <xdr:cNvSpPr/>
            </xdr:nvSpPr>
            <xdr:spPr>
              <a:xfrm rot="3477894" flipV="1">
                <a:off x="6886564" y="4151664"/>
                <a:ext cx="449340" cy="504825"/>
              </a:xfrm>
              <a:prstGeom prst="triangle">
                <a:avLst/>
              </a:prstGeom>
              <a:solidFill>
                <a:srgbClr val="FAC747"/>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sp macro="" textlink="">
            <xdr:nvSpPr>
              <xdr:cNvPr id="219" name="Isosceles Triangle 218">
                <a:extLst>
                  <a:ext uri="{FF2B5EF4-FFF2-40B4-BE49-F238E27FC236}">
                    <a16:creationId xmlns:a16="http://schemas.microsoft.com/office/drawing/2014/main" id="{BD3B7692-F2F6-4D13-A033-7D1FBDC371C8}"/>
                  </a:ext>
                </a:extLst>
              </xdr:cNvPr>
              <xdr:cNvSpPr/>
            </xdr:nvSpPr>
            <xdr:spPr>
              <a:xfrm flipV="1">
                <a:off x="6592121" y="3838575"/>
                <a:ext cx="542925" cy="695324"/>
              </a:xfrm>
              <a:prstGeom prst="triangle">
                <a:avLst/>
              </a:prstGeom>
              <a:solidFill>
                <a:srgbClr val="FAC747"/>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sp macro="" textlink="">
            <xdr:nvSpPr>
              <xdr:cNvPr id="220" name="Isosceles Triangle 219">
                <a:extLst>
                  <a:ext uri="{FF2B5EF4-FFF2-40B4-BE49-F238E27FC236}">
                    <a16:creationId xmlns:a16="http://schemas.microsoft.com/office/drawing/2014/main" id="{1F37945D-451F-4E92-A3F8-4FEE0B5C0D9F}"/>
                  </a:ext>
                </a:extLst>
              </xdr:cNvPr>
              <xdr:cNvSpPr/>
            </xdr:nvSpPr>
            <xdr:spPr>
              <a:xfrm rot="18122106" flipH="1" flipV="1">
                <a:off x="6391263" y="4151664"/>
                <a:ext cx="449340" cy="504825"/>
              </a:xfrm>
              <a:prstGeom prst="triangle">
                <a:avLst/>
              </a:prstGeom>
              <a:solidFill>
                <a:srgbClr val="FAC747"/>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grpSp>
      </xdr:grpSp>
      <xdr:sp macro="" textlink="">
        <xdr:nvSpPr>
          <xdr:cNvPr id="212" name="Rectangle 211">
            <a:extLst>
              <a:ext uri="{FF2B5EF4-FFF2-40B4-BE49-F238E27FC236}">
                <a16:creationId xmlns:a16="http://schemas.microsoft.com/office/drawing/2014/main" id="{D5BA280B-F0C6-48BF-AF28-39A4A79E7958}"/>
              </a:ext>
            </a:extLst>
          </xdr:cNvPr>
          <xdr:cNvSpPr/>
        </xdr:nvSpPr>
        <xdr:spPr>
          <a:xfrm>
            <a:off x="5205413" y="4352925"/>
            <a:ext cx="1028699" cy="914400"/>
          </a:xfrm>
          <a:prstGeom prst="rect">
            <a:avLst/>
          </a:prstGeom>
          <a:solidFill>
            <a:schemeClr val="bg1">
              <a:alpha val="6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Pivot!E81">
        <xdr:nvSpPr>
          <xdr:cNvPr id="213" name="TextBox 212">
            <a:extLst>
              <a:ext uri="{FF2B5EF4-FFF2-40B4-BE49-F238E27FC236}">
                <a16:creationId xmlns:a16="http://schemas.microsoft.com/office/drawing/2014/main" id="{2A07EDE7-00FC-42B7-87A8-58EE96E4605C}"/>
              </a:ext>
            </a:extLst>
          </xdr:cNvPr>
          <xdr:cNvSpPr txBox="1"/>
        </xdr:nvSpPr>
        <xdr:spPr>
          <a:xfrm>
            <a:off x="5139176" y="4324350"/>
            <a:ext cx="1150072" cy="923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indent="0" algn="ctr"/>
            <a:fld id="{4C599406-1E12-4D49-942C-4FD34D8B588C}" type="TxLink">
              <a:rPr lang="en-US" sz="3600" b="0" i="0" u="none" strike="noStrike">
                <a:solidFill>
                  <a:srgbClr val="5C887C"/>
                </a:solidFill>
                <a:latin typeface="Berlin Sans FB Demi" panose="020E0802020502020306" pitchFamily="34" charset="0"/>
                <a:ea typeface="+mn-ea"/>
                <a:cs typeface="Calibri"/>
              </a:rPr>
              <a:pPr marL="0" indent="0" algn="ctr"/>
              <a:t>9%</a:t>
            </a:fld>
            <a:endParaRPr lang="en-US" sz="160800" b="1">
              <a:solidFill>
                <a:srgbClr val="5C887C"/>
              </a:solidFill>
              <a:latin typeface="Berlin Sans FB Demi" panose="020E0802020502020306" pitchFamily="34" charset="0"/>
              <a:ea typeface="+mn-ea"/>
              <a:cs typeface="+mn-cs"/>
            </a:endParaRPr>
          </a:p>
        </xdr:txBody>
      </xdr:sp>
    </xdr:grpSp>
    <xdr:clientData/>
  </xdr:twoCellAnchor>
  <xdr:twoCellAnchor>
    <xdr:from>
      <xdr:col>22</xdr:col>
      <xdr:colOff>585108</xdr:colOff>
      <xdr:row>41</xdr:row>
      <xdr:rowOff>78922</xdr:rowOff>
    </xdr:from>
    <xdr:to>
      <xdr:col>25</xdr:col>
      <xdr:colOff>571501</xdr:colOff>
      <xdr:row>54</xdr:row>
      <xdr:rowOff>152399</xdr:rowOff>
    </xdr:to>
    <xdr:grpSp>
      <xdr:nvGrpSpPr>
        <xdr:cNvPr id="221" name="Group 220">
          <a:extLst>
            <a:ext uri="{FF2B5EF4-FFF2-40B4-BE49-F238E27FC236}">
              <a16:creationId xmlns:a16="http://schemas.microsoft.com/office/drawing/2014/main" id="{6911D651-EA04-4095-8FD6-F8CB093ECCE8}"/>
            </a:ext>
          </a:extLst>
        </xdr:cNvPr>
        <xdr:cNvGrpSpPr/>
      </xdr:nvGrpSpPr>
      <xdr:grpSpPr>
        <a:xfrm>
          <a:off x="13856608" y="7889422"/>
          <a:ext cx="1796143" cy="2549977"/>
          <a:chOff x="4948237" y="3219450"/>
          <a:chExt cx="1543050" cy="2209800"/>
        </a:xfrm>
      </xdr:grpSpPr>
      <xdr:grpSp>
        <xdr:nvGrpSpPr>
          <xdr:cNvPr id="222" name="Group 221">
            <a:extLst>
              <a:ext uri="{FF2B5EF4-FFF2-40B4-BE49-F238E27FC236}">
                <a16:creationId xmlns:a16="http://schemas.microsoft.com/office/drawing/2014/main" id="{2DC1ED08-38F2-4C10-BEC3-F24D521D09DE}"/>
              </a:ext>
            </a:extLst>
          </xdr:cNvPr>
          <xdr:cNvGrpSpPr/>
        </xdr:nvGrpSpPr>
        <xdr:grpSpPr>
          <a:xfrm>
            <a:off x="4948237" y="3219450"/>
            <a:ext cx="1543050" cy="2209800"/>
            <a:chOff x="6091237" y="3838575"/>
            <a:chExt cx="1543050" cy="2209800"/>
          </a:xfrm>
        </xdr:grpSpPr>
        <xdr:sp macro="" textlink="">
          <xdr:nvSpPr>
            <xdr:cNvPr id="225" name="Rectangle 224">
              <a:extLst>
                <a:ext uri="{FF2B5EF4-FFF2-40B4-BE49-F238E27FC236}">
                  <a16:creationId xmlns:a16="http://schemas.microsoft.com/office/drawing/2014/main" id="{736154E9-0E3D-4E59-8307-332801D2ABEF}"/>
                </a:ext>
              </a:extLst>
            </xdr:cNvPr>
            <xdr:cNvSpPr/>
          </xdr:nvSpPr>
          <xdr:spPr>
            <a:xfrm>
              <a:off x="6153150" y="4829175"/>
              <a:ext cx="1419225" cy="1219200"/>
            </a:xfrm>
            <a:prstGeom prst="rect">
              <a:avLst/>
            </a:prstGeom>
            <a:solidFill>
              <a:srgbClr val="D9B9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a:p>
          </xdr:txBody>
        </xdr:sp>
        <xdr:sp macro="" textlink="">
          <xdr:nvSpPr>
            <xdr:cNvPr id="226" name="Rectangle 225">
              <a:extLst>
                <a:ext uri="{FF2B5EF4-FFF2-40B4-BE49-F238E27FC236}">
                  <a16:creationId xmlns:a16="http://schemas.microsoft.com/office/drawing/2014/main" id="{68202075-5137-4D3B-9DC0-D4542E32B62A}"/>
                </a:ext>
              </a:extLst>
            </xdr:cNvPr>
            <xdr:cNvSpPr/>
          </xdr:nvSpPr>
          <xdr:spPr>
            <a:xfrm>
              <a:off x="6091237" y="4572000"/>
              <a:ext cx="1543050" cy="342900"/>
            </a:xfrm>
            <a:prstGeom prst="rect">
              <a:avLst/>
            </a:prstGeom>
            <a:solidFill>
              <a:srgbClr val="5C887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a:p>
          </xdr:txBody>
        </xdr:sp>
        <xdr:sp macro="" textlink="">
          <xdr:nvSpPr>
            <xdr:cNvPr id="227" name="Rectangle 66">
              <a:extLst>
                <a:ext uri="{FF2B5EF4-FFF2-40B4-BE49-F238E27FC236}">
                  <a16:creationId xmlns:a16="http://schemas.microsoft.com/office/drawing/2014/main" id="{E1AAE5E9-DD78-4899-8D14-FFBB6ABDE434}"/>
                </a:ext>
              </a:extLst>
            </xdr:cNvPr>
            <xdr:cNvSpPr/>
          </xdr:nvSpPr>
          <xdr:spPr>
            <a:xfrm>
              <a:off x="6610350" y="4572000"/>
              <a:ext cx="504825" cy="1476375"/>
            </a:xfrm>
            <a:custGeom>
              <a:avLst/>
              <a:gdLst>
                <a:gd name="connsiteX0" fmla="*/ 0 w 504825"/>
                <a:gd name="connsiteY0" fmla="*/ 0 h 1657350"/>
                <a:gd name="connsiteX1" fmla="*/ 504825 w 504825"/>
                <a:gd name="connsiteY1" fmla="*/ 0 h 1657350"/>
                <a:gd name="connsiteX2" fmla="*/ 504825 w 504825"/>
                <a:gd name="connsiteY2" fmla="*/ 1657350 h 1657350"/>
                <a:gd name="connsiteX3" fmla="*/ 0 w 504825"/>
                <a:gd name="connsiteY3" fmla="*/ 1657350 h 1657350"/>
                <a:gd name="connsiteX4" fmla="*/ 0 w 504825"/>
                <a:gd name="connsiteY4" fmla="*/ 0 h 1657350"/>
                <a:gd name="connsiteX0" fmla="*/ 0 w 504825"/>
                <a:gd name="connsiteY0" fmla="*/ 0 h 1657350"/>
                <a:gd name="connsiteX1" fmla="*/ 504825 w 504825"/>
                <a:gd name="connsiteY1" fmla="*/ 0 h 1657350"/>
                <a:gd name="connsiteX2" fmla="*/ 428625 w 504825"/>
                <a:gd name="connsiteY2" fmla="*/ 1657350 h 1657350"/>
                <a:gd name="connsiteX3" fmla="*/ 0 w 504825"/>
                <a:gd name="connsiteY3" fmla="*/ 1657350 h 1657350"/>
                <a:gd name="connsiteX4" fmla="*/ 0 w 504825"/>
                <a:gd name="connsiteY4" fmla="*/ 0 h 1657350"/>
                <a:gd name="connsiteX0" fmla="*/ 0 w 504825"/>
                <a:gd name="connsiteY0" fmla="*/ 0 h 1657350"/>
                <a:gd name="connsiteX1" fmla="*/ 504825 w 504825"/>
                <a:gd name="connsiteY1" fmla="*/ 0 h 1657350"/>
                <a:gd name="connsiteX2" fmla="*/ 428625 w 504825"/>
                <a:gd name="connsiteY2" fmla="*/ 1657350 h 1657350"/>
                <a:gd name="connsiteX3" fmla="*/ 85725 w 504825"/>
                <a:gd name="connsiteY3" fmla="*/ 1657350 h 1657350"/>
                <a:gd name="connsiteX4" fmla="*/ 0 w 504825"/>
                <a:gd name="connsiteY4" fmla="*/ 0 h 1657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04825" h="1657350">
                  <a:moveTo>
                    <a:pt x="0" y="0"/>
                  </a:moveTo>
                  <a:lnTo>
                    <a:pt x="504825" y="0"/>
                  </a:lnTo>
                  <a:lnTo>
                    <a:pt x="428625" y="1657350"/>
                  </a:lnTo>
                  <a:lnTo>
                    <a:pt x="85725" y="1657350"/>
                  </a:lnTo>
                  <a:lnTo>
                    <a:pt x="0" y="0"/>
                  </a:lnTo>
                  <a:close/>
                </a:path>
              </a:pathLst>
            </a:custGeom>
            <a:solidFill>
              <a:srgbClr val="FAC7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a:p>
          </xdr:txBody>
        </xdr:sp>
        <xdr:grpSp>
          <xdr:nvGrpSpPr>
            <xdr:cNvPr id="228" name="Group 227">
              <a:extLst>
                <a:ext uri="{FF2B5EF4-FFF2-40B4-BE49-F238E27FC236}">
                  <a16:creationId xmlns:a16="http://schemas.microsoft.com/office/drawing/2014/main" id="{D6E004DB-3D23-4417-B992-D3816D98273B}"/>
                </a:ext>
              </a:extLst>
            </xdr:cNvPr>
            <xdr:cNvGrpSpPr/>
          </xdr:nvGrpSpPr>
          <xdr:grpSpPr>
            <a:xfrm>
              <a:off x="6362699" y="3838575"/>
              <a:ext cx="1000126" cy="790172"/>
              <a:chOff x="6363520" y="3838575"/>
              <a:chExt cx="1000126" cy="790172"/>
            </a:xfrm>
          </xdr:grpSpPr>
          <xdr:sp macro="" textlink="">
            <xdr:nvSpPr>
              <xdr:cNvPr id="229" name="Isosceles Triangle 228">
                <a:extLst>
                  <a:ext uri="{FF2B5EF4-FFF2-40B4-BE49-F238E27FC236}">
                    <a16:creationId xmlns:a16="http://schemas.microsoft.com/office/drawing/2014/main" id="{FC8C4BE6-5A28-435C-961E-5491DEA361A6}"/>
                  </a:ext>
                </a:extLst>
              </xdr:cNvPr>
              <xdr:cNvSpPr/>
            </xdr:nvSpPr>
            <xdr:spPr>
              <a:xfrm rot="3477894" flipV="1">
                <a:off x="6886564" y="4151664"/>
                <a:ext cx="449340" cy="504825"/>
              </a:xfrm>
              <a:prstGeom prst="triangle">
                <a:avLst/>
              </a:prstGeom>
              <a:solidFill>
                <a:srgbClr val="FAC747"/>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050"/>
              </a:p>
            </xdr:txBody>
          </xdr:sp>
          <xdr:sp macro="" textlink="">
            <xdr:nvSpPr>
              <xdr:cNvPr id="230" name="Isosceles Triangle 229">
                <a:extLst>
                  <a:ext uri="{FF2B5EF4-FFF2-40B4-BE49-F238E27FC236}">
                    <a16:creationId xmlns:a16="http://schemas.microsoft.com/office/drawing/2014/main" id="{89BDA31E-690F-4C4A-909C-E4704B45EA89}"/>
                  </a:ext>
                </a:extLst>
              </xdr:cNvPr>
              <xdr:cNvSpPr/>
            </xdr:nvSpPr>
            <xdr:spPr>
              <a:xfrm flipV="1">
                <a:off x="6592121" y="3838575"/>
                <a:ext cx="542925" cy="695324"/>
              </a:xfrm>
              <a:prstGeom prst="triangle">
                <a:avLst/>
              </a:prstGeom>
              <a:solidFill>
                <a:srgbClr val="FAC747"/>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050"/>
              </a:p>
            </xdr:txBody>
          </xdr:sp>
          <xdr:sp macro="" textlink="">
            <xdr:nvSpPr>
              <xdr:cNvPr id="231" name="Isosceles Triangle 230">
                <a:extLst>
                  <a:ext uri="{FF2B5EF4-FFF2-40B4-BE49-F238E27FC236}">
                    <a16:creationId xmlns:a16="http://schemas.microsoft.com/office/drawing/2014/main" id="{88921E84-D3E6-494C-9621-B157ADA18197}"/>
                  </a:ext>
                </a:extLst>
              </xdr:cNvPr>
              <xdr:cNvSpPr/>
            </xdr:nvSpPr>
            <xdr:spPr>
              <a:xfrm rot="18122106" flipH="1" flipV="1">
                <a:off x="6391263" y="4151664"/>
                <a:ext cx="449340" cy="504825"/>
              </a:xfrm>
              <a:prstGeom prst="triangle">
                <a:avLst/>
              </a:prstGeom>
              <a:solidFill>
                <a:srgbClr val="FAC747"/>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050"/>
              </a:p>
            </xdr:txBody>
          </xdr:sp>
        </xdr:grpSp>
      </xdr:grpSp>
      <xdr:sp macro="" textlink="">
        <xdr:nvSpPr>
          <xdr:cNvPr id="223" name="Rectangle 222">
            <a:extLst>
              <a:ext uri="{FF2B5EF4-FFF2-40B4-BE49-F238E27FC236}">
                <a16:creationId xmlns:a16="http://schemas.microsoft.com/office/drawing/2014/main" id="{273D11A7-A0F9-4B82-B1DA-C50EA0EAA6FD}"/>
              </a:ext>
            </a:extLst>
          </xdr:cNvPr>
          <xdr:cNvSpPr/>
        </xdr:nvSpPr>
        <xdr:spPr>
          <a:xfrm>
            <a:off x="5205413" y="4352925"/>
            <a:ext cx="1028699" cy="914400"/>
          </a:xfrm>
          <a:prstGeom prst="rect">
            <a:avLst/>
          </a:prstGeom>
          <a:solidFill>
            <a:schemeClr val="bg1">
              <a:alpha val="6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a:p>
        </xdr:txBody>
      </xdr:sp>
      <xdr:sp macro="" textlink="Pivot!E82">
        <xdr:nvSpPr>
          <xdr:cNvPr id="224" name="TextBox 223">
            <a:extLst>
              <a:ext uri="{FF2B5EF4-FFF2-40B4-BE49-F238E27FC236}">
                <a16:creationId xmlns:a16="http://schemas.microsoft.com/office/drawing/2014/main" id="{33344F63-8D8E-4A0D-8A77-837197727E6C}"/>
              </a:ext>
            </a:extLst>
          </xdr:cNvPr>
          <xdr:cNvSpPr txBox="1"/>
        </xdr:nvSpPr>
        <xdr:spPr>
          <a:xfrm>
            <a:off x="5139176" y="4324350"/>
            <a:ext cx="1196696" cy="923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indent="0" algn="ctr"/>
            <a:fld id="{50B9AF01-45CB-42CD-86B7-BBF0B3BB1D50}" type="TxLink">
              <a:rPr lang="en-US" sz="3600" b="0" i="0" u="none" strike="noStrike">
                <a:solidFill>
                  <a:srgbClr val="5C887C"/>
                </a:solidFill>
                <a:latin typeface="Berlin Sans FB Demi" panose="020E0802020502020306" pitchFamily="34" charset="0"/>
                <a:ea typeface="+mn-ea"/>
                <a:cs typeface="Calibri"/>
              </a:rPr>
              <a:pPr marL="0" indent="0" algn="ctr"/>
              <a:t>36%</a:t>
            </a:fld>
            <a:endParaRPr lang="en-US" sz="193000" b="1">
              <a:solidFill>
                <a:srgbClr val="5C887C"/>
              </a:solidFill>
              <a:latin typeface="Berlin Sans FB Demi" panose="020E0802020502020306" pitchFamily="34" charset="0"/>
              <a:ea typeface="+mn-ea"/>
              <a:cs typeface="+mn-cs"/>
            </a:endParaRPr>
          </a:p>
        </xdr:txBody>
      </xdr:sp>
    </xdr:grpSp>
    <xdr:clientData/>
  </xdr:twoCellAnchor>
  <xdr:twoCellAnchor>
    <xdr:from>
      <xdr:col>20</xdr:col>
      <xdr:colOff>135390</xdr:colOff>
      <xdr:row>20</xdr:row>
      <xdr:rowOff>173567</xdr:rowOff>
    </xdr:from>
    <xdr:to>
      <xdr:col>20</xdr:col>
      <xdr:colOff>293482</xdr:colOff>
      <xdr:row>21</xdr:row>
      <xdr:rowOff>141868</xdr:rowOff>
    </xdr:to>
    <xdr:sp macro="" textlink="">
      <xdr:nvSpPr>
        <xdr:cNvPr id="232" name="Freeform 16">
          <a:extLst>
            <a:ext uri="{FF2B5EF4-FFF2-40B4-BE49-F238E27FC236}">
              <a16:creationId xmlns:a16="http://schemas.microsoft.com/office/drawing/2014/main" id="{1B39335C-AA76-4920-877C-7241E023E174}"/>
            </a:ext>
          </a:extLst>
        </xdr:cNvPr>
        <xdr:cNvSpPr/>
      </xdr:nvSpPr>
      <xdr:spPr>
        <a:xfrm>
          <a:off x="12412057" y="3983567"/>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editAs="oneCell">
    <xdr:from>
      <xdr:col>11</xdr:col>
      <xdr:colOff>545690</xdr:colOff>
      <xdr:row>34</xdr:row>
      <xdr:rowOff>63606</xdr:rowOff>
    </xdr:from>
    <xdr:to>
      <xdr:col>13</xdr:col>
      <xdr:colOff>31709</xdr:colOff>
      <xdr:row>38</xdr:row>
      <xdr:rowOff>81232</xdr:rowOff>
    </xdr:to>
    <xdr:pic>
      <xdr:nvPicPr>
        <xdr:cNvPr id="233" name="Picture 232">
          <a:extLst>
            <a:ext uri="{FF2B5EF4-FFF2-40B4-BE49-F238E27FC236}">
              <a16:creationId xmlns:a16="http://schemas.microsoft.com/office/drawing/2014/main" id="{63EE1808-7606-4063-B8D9-0C9BBC4F8EF6}"/>
            </a:ext>
          </a:extLst>
        </xdr:cNvPr>
        <xdr:cNvPicPr>
          <a:picLocks noChangeAspect="1"/>
        </xdr:cNvPicPr>
      </xdr:nvPicPr>
      <xdr:blipFill>
        <a:blip xmlns:r="http://schemas.openxmlformats.org/officeDocument/2006/relationships" r:embed="rId1">
          <a:lum bright="70000" contrast="-70000"/>
        </a:blip>
        <a:srcRect/>
        <a:stretch>
          <a:fillRect/>
        </a:stretch>
      </xdr:blipFill>
      <xdr:spPr>
        <a:xfrm rot="1696143">
          <a:off x="7181440" y="6540606"/>
          <a:ext cx="692519" cy="779626"/>
        </a:xfrm>
        <a:prstGeom prst="rect">
          <a:avLst/>
        </a:prstGeom>
      </xdr:spPr>
    </xdr:pic>
    <xdr:clientData/>
  </xdr:twoCellAnchor>
  <xdr:twoCellAnchor>
    <xdr:from>
      <xdr:col>33</xdr:col>
      <xdr:colOff>447411</xdr:colOff>
      <xdr:row>11</xdr:row>
      <xdr:rowOff>70983</xdr:rowOff>
    </xdr:from>
    <xdr:to>
      <xdr:col>41</xdr:col>
      <xdr:colOff>188876</xdr:colOff>
      <xdr:row>15</xdr:row>
      <xdr:rowOff>2812</xdr:rowOff>
    </xdr:to>
    <xdr:grpSp>
      <xdr:nvGrpSpPr>
        <xdr:cNvPr id="234" name="Group 233">
          <a:extLst>
            <a:ext uri="{FF2B5EF4-FFF2-40B4-BE49-F238E27FC236}">
              <a16:creationId xmlns:a16="http://schemas.microsoft.com/office/drawing/2014/main" id="{28AC72CA-95E2-4D2D-ACF3-69DE326339BC}"/>
            </a:ext>
          </a:extLst>
        </xdr:cNvPr>
        <xdr:cNvGrpSpPr/>
      </xdr:nvGrpSpPr>
      <xdr:grpSpPr>
        <a:xfrm>
          <a:off x="20354661" y="2166483"/>
          <a:ext cx="4567465" cy="693829"/>
          <a:chOff x="0" y="1439683"/>
          <a:chExt cx="8839807" cy="1968800"/>
        </a:xfrm>
      </xdr:grpSpPr>
      <xdr:sp macro="" textlink="">
        <xdr:nvSpPr>
          <xdr:cNvPr id="235" name="TextBox 13">
            <a:extLst>
              <a:ext uri="{FF2B5EF4-FFF2-40B4-BE49-F238E27FC236}">
                <a16:creationId xmlns:a16="http://schemas.microsoft.com/office/drawing/2014/main" id="{68A6F236-FA2A-428A-85E3-3F6F702B3F44}"/>
              </a:ext>
            </a:extLst>
          </xdr:cNvPr>
          <xdr:cNvSpPr txBox="1"/>
        </xdr:nvSpPr>
        <xdr:spPr>
          <a:xfrm>
            <a:off x="51846" y="1439683"/>
            <a:ext cx="8787961" cy="1376788"/>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424"/>
              </a:lnSpc>
            </a:pPr>
            <a:r>
              <a:rPr lang="en-US" sz="1800" spc="408">
                <a:solidFill>
                  <a:srgbClr val="FFFFFF"/>
                </a:solidFill>
                <a:latin typeface="Nunito Light"/>
              </a:rPr>
              <a:t>FILTER</a:t>
            </a:r>
            <a:r>
              <a:rPr lang="en-US" sz="1800" spc="408" baseline="0">
                <a:solidFill>
                  <a:srgbClr val="FFFFFF"/>
                </a:solidFill>
                <a:latin typeface="Nunito Light"/>
              </a:rPr>
              <a:t> OPTIONS</a:t>
            </a:r>
            <a:endParaRPr lang="en-US" sz="1800" spc="408">
              <a:solidFill>
                <a:srgbClr val="FFFFFF"/>
              </a:solidFill>
              <a:latin typeface="Nunito Light"/>
            </a:endParaRPr>
          </a:p>
        </xdr:txBody>
      </xdr:sp>
      <xdr:sp macro="" textlink="">
        <xdr:nvSpPr>
          <xdr:cNvPr id="236" name="TextBox 14">
            <a:extLst>
              <a:ext uri="{FF2B5EF4-FFF2-40B4-BE49-F238E27FC236}">
                <a16:creationId xmlns:a16="http://schemas.microsoft.com/office/drawing/2014/main" id="{FAC41CAB-AAE9-489F-B74F-8EF28F3CC27E}"/>
              </a:ext>
            </a:extLst>
          </xdr:cNvPr>
          <xdr:cNvSpPr txBox="1"/>
        </xdr:nvSpPr>
        <xdr:spPr>
          <a:xfrm>
            <a:off x="0" y="2042377"/>
            <a:ext cx="8787961" cy="706555"/>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008"/>
              </a:lnSpc>
            </a:pPr>
            <a:endParaRPr lang="en-US" sz="1400" spc="163">
              <a:solidFill>
                <a:srgbClr val="FFFFFF"/>
              </a:solidFill>
              <a:latin typeface="Nunito Light"/>
            </a:endParaRPr>
          </a:p>
        </xdr:txBody>
      </xdr:sp>
      <xdr:sp macro="" textlink="">
        <xdr:nvSpPr>
          <xdr:cNvPr id="237" name="AutoShape 15">
            <a:extLst>
              <a:ext uri="{FF2B5EF4-FFF2-40B4-BE49-F238E27FC236}">
                <a16:creationId xmlns:a16="http://schemas.microsoft.com/office/drawing/2014/main" id="{B599FA01-E80C-4A8E-91C2-0CCC37AC6A47}"/>
              </a:ext>
            </a:extLst>
          </xdr:cNvPr>
          <xdr:cNvSpPr/>
        </xdr:nvSpPr>
        <xdr:spPr>
          <a:xfrm>
            <a:off x="3578370" y="3295246"/>
            <a:ext cx="1768534" cy="113237"/>
          </a:xfrm>
          <a:prstGeom prst="rect">
            <a:avLst/>
          </a:prstGeom>
          <a:solidFill>
            <a:srgbClr val="D9B93E"/>
          </a:solidFill>
        </xdr:spPr>
        <xdr:txBody>
          <a:bodyPr wrap="square"/>
          <a:lstStyle/>
          <a:p>
            <a:endParaRPr lang="en-US"/>
          </a:p>
        </xdr:txBody>
      </xdr:sp>
    </xdr:grpSp>
    <xdr:clientData/>
  </xdr:twoCellAnchor>
  <xdr:twoCellAnchor>
    <xdr:from>
      <xdr:col>33</xdr:col>
      <xdr:colOff>520261</xdr:colOff>
      <xdr:row>0</xdr:row>
      <xdr:rowOff>0</xdr:rowOff>
    </xdr:from>
    <xdr:to>
      <xdr:col>35</xdr:col>
      <xdr:colOff>225917</xdr:colOff>
      <xdr:row>0</xdr:row>
      <xdr:rowOff>39906</xdr:rowOff>
    </xdr:to>
    <xdr:sp macro="" textlink="">
      <xdr:nvSpPr>
        <xdr:cNvPr id="238" name="AutoShape 15">
          <a:extLst>
            <a:ext uri="{FF2B5EF4-FFF2-40B4-BE49-F238E27FC236}">
              <a16:creationId xmlns:a16="http://schemas.microsoft.com/office/drawing/2014/main" id="{9BA9350A-E464-41BF-8065-3744EBDE0642}"/>
            </a:ext>
          </a:extLst>
        </xdr:cNvPr>
        <xdr:cNvSpPr/>
      </xdr:nvSpPr>
      <xdr:spPr>
        <a:xfrm>
          <a:off x="20558480" y="0"/>
          <a:ext cx="920093" cy="39906"/>
        </a:xfrm>
        <a:prstGeom prst="rect">
          <a:avLst/>
        </a:prstGeom>
        <a:solidFill>
          <a:srgbClr val="D9B93E"/>
        </a:solidFill>
      </xdr:spPr>
      <xdr:txBody>
        <a:bodyPr wrap="square"/>
        <a:lstStyle/>
        <a:p>
          <a:endParaRPr lang="en-US"/>
        </a:p>
      </xdr:txBody>
    </xdr:sp>
    <xdr:clientData/>
  </xdr:twoCellAnchor>
  <xdr:twoCellAnchor>
    <xdr:from>
      <xdr:col>8</xdr:col>
      <xdr:colOff>114904</xdr:colOff>
      <xdr:row>57</xdr:row>
      <xdr:rowOff>1208</xdr:rowOff>
    </xdr:from>
    <xdr:to>
      <xdr:col>8</xdr:col>
      <xdr:colOff>272996</xdr:colOff>
      <xdr:row>57</xdr:row>
      <xdr:rowOff>160009</xdr:rowOff>
    </xdr:to>
    <xdr:sp macro="" textlink="">
      <xdr:nvSpPr>
        <xdr:cNvPr id="239" name="Freeform 14">
          <a:extLst>
            <a:ext uri="{FF2B5EF4-FFF2-40B4-BE49-F238E27FC236}">
              <a16:creationId xmlns:a16="http://schemas.microsoft.com/office/drawing/2014/main" id="{A06506A2-C2E4-4097-AE6D-974A0C833763}"/>
            </a:ext>
          </a:extLst>
        </xdr:cNvPr>
        <xdr:cNvSpPr/>
      </xdr:nvSpPr>
      <xdr:spPr>
        <a:xfrm>
          <a:off x="5025571" y="10859708"/>
          <a:ext cx="158092" cy="158801"/>
        </a:xfrm>
        <a:custGeom>
          <a:avLst/>
          <a:gdLst/>
          <a:ahLst/>
          <a:cxnLst/>
          <a:rect l="l" t="t" r="r" b="b"/>
          <a:pathLst>
            <a:path w="6321665" h="6350000">
              <a:moveTo>
                <a:pt x="3160833" y="0"/>
              </a:moveTo>
              <a:lnTo>
                <a:pt x="3160833" y="0"/>
              </a:lnTo>
              <a:cubicBezTo>
                <a:pt x="4908795" y="7817"/>
                <a:pt x="6321666" y="1427021"/>
                <a:pt x="6321666" y="3175000"/>
              </a:cubicBezTo>
              <a:cubicBezTo>
                <a:pt x="6321666" y="4922979"/>
                <a:pt x="4908795" y="6342183"/>
                <a:pt x="3160833" y="6350000"/>
              </a:cubicBezTo>
              <a:cubicBezTo>
                <a:pt x="1412871" y="6342183"/>
                <a:pt x="0" y="4922979"/>
                <a:pt x="0" y="3175000"/>
              </a:cubicBezTo>
              <a:cubicBezTo>
                <a:pt x="0" y="1427021"/>
                <a:pt x="1412871" y="7817"/>
                <a:pt x="3160833" y="0"/>
              </a:cubicBezTo>
              <a:close/>
            </a:path>
          </a:pathLst>
        </a:custGeom>
        <a:solidFill>
          <a:srgbClr val="FFFFFF"/>
        </a:solidFill>
      </xdr:spPr>
      <xdr:txBody>
        <a:bodyPr wrap="square"/>
        <a:lstStyle/>
        <a:p>
          <a:endParaRPr lang="en-US"/>
        </a:p>
      </xdr:txBody>
    </xdr:sp>
    <xdr:clientData/>
  </xdr:twoCellAnchor>
  <xdr:twoCellAnchor editAs="oneCell">
    <xdr:from>
      <xdr:col>21</xdr:col>
      <xdr:colOff>120238</xdr:colOff>
      <xdr:row>59</xdr:row>
      <xdr:rowOff>162033</xdr:rowOff>
    </xdr:from>
    <xdr:to>
      <xdr:col>22</xdr:col>
      <xdr:colOff>209507</xdr:colOff>
      <xdr:row>63</xdr:row>
      <xdr:rowOff>179659</xdr:rowOff>
    </xdr:to>
    <xdr:pic>
      <xdr:nvPicPr>
        <xdr:cNvPr id="240" name="Picture 239">
          <a:extLst>
            <a:ext uri="{FF2B5EF4-FFF2-40B4-BE49-F238E27FC236}">
              <a16:creationId xmlns:a16="http://schemas.microsoft.com/office/drawing/2014/main" id="{22645101-FDD7-4380-BB44-26FBCBD8F638}"/>
            </a:ext>
          </a:extLst>
        </xdr:cNvPr>
        <xdr:cNvPicPr>
          <a:picLocks noChangeAspect="1"/>
        </xdr:cNvPicPr>
      </xdr:nvPicPr>
      <xdr:blipFill>
        <a:blip xmlns:r="http://schemas.openxmlformats.org/officeDocument/2006/relationships" r:embed="rId1">
          <a:lum bright="70000" contrast="-70000"/>
        </a:blip>
        <a:srcRect/>
        <a:stretch>
          <a:fillRect/>
        </a:stretch>
      </xdr:blipFill>
      <xdr:spPr>
        <a:xfrm rot="1696143">
          <a:off x="12788488" y="11401533"/>
          <a:ext cx="692519" cy="779626"/>
        </a:xfrm>
        <a:prstGeom prst="rect">
          <a:avLst/>
        </a:prstGeom>
      </xdr:spPr>
    </xdr:pic>
    <xdr:clientData/>
  </xdr:twoCellAnchor>
  <xdr:twoCellAnchor editAs="oneCell">
    <xdr:from>
      <xdr:col>29</xdr:col>
      <xdr:colOff>43132</xdr:colOff>
      <xdr:row>53</xdr:row>
      <xdr:rowOff>188336</xdr:rowOff>
    </xdr:from>
    <xdr:to>
      <xdr:col>30</xdr:col>
      <xdr:colOff>132400</xdr:colOff>
      <xdr:row>58</xdr:row>
      <xdr:rowOff>15462</xdr:rowOff>
    </xdr:to>
    <xdr:pic>
      <xdr:nvPicPr>
        <xdr:cNvPr id="242" name="Picture 241">
          <a:extLst>
            <a:ext uri="{FF2B5EF4-FFF2-40B4-BE49-F238E27FC236}">
              <a16:creationId xmlns:a16="http://schemas.microsoft.com/office/drawing/2014/main" id="{F1D257AE-59B8-4C48-BBB0-9CA447BA54E2}"/>
            </a:ext>
          </a:extLst>
        </xdr:cNvPr>
        <xdr:cNvPicPr>
          <a:picLocks noChangeAspect="1"/>
        </xdr:cNvPicPr>
      </xdr:nvPicPr>
      <xdr:blipFill>
        <a:blip xmlns:r="http://schemas.openxmlformats.org/officeDocument/2006/relationships" r:embed="rId1"/>
        <a:srcRect/>
        <a:stretch>
          <a:fillRect/>
        </a:stretch>
      </xdr:blipFill>
      <xdr:spPr>
        <a:xfrm rot="1696143">
          <a:off x="17537382" y="10284836"/>
          <a:ext cx="692518" cy="779626"/>
        </a:xfrm>
        <a:prstGeom prst="rect">
          <a:avLst/>
        </a:prstGeom>
      </xdr:spPr>
    </xdr:pic>
    <xdr:clientData/>
  </xdr:twoCellAnchor>
  <xdr:twoCellAnchor>
    <xdr:from>
      <xdr:col>6</xdr:col>
      <xdr:colOff>224971</xdr:colOff>
      <xdr:row>66</xdr:row>
      <xdr:rowOff>54428</xdr:rowOff>
    </xdr:from>
    <xdr:to>
      <xdr:col>32</xdr:col>
      <xdr:colOff>266701</xdr:colOff>
      <xdr:row>79</xdr:row>
      <xdr:rowOff>108857</xdr:rowOff>
    </xdr:to>
    <xdr:sp macro="" textlink="">
      <xdr:nvSpPr>
        <xdr:cNvPr id="243" name="TextBox 12">
          <a:extLst>
            <a:ext uri="{FF2B5EF4-FFF2-40B4-BE49-F238E27FC236}">
              <a16:creationId xmlns:a16="http://schemas.microsoft.com/office/drawing/2014/main" id="{83A963D0-3A78-436B-B610-2DD4713EEE23}"/>
            </a:ext>
          </a:extLst>
        </xdr:cNvPr>
        <xdr:cNvSpPr txBox="1"/>
      </xdr:nvSpPr>
      <xdr:spPr>
        <a:xfrm>
          <a:off x="3882571" y="12627428"/>
          <a:ext cx="15891330" cy="2530929"/>
        </a:xfrm>
        <a:prstGeom prst="rect">
          <a:avLst/>
        </a:prstGeom>
        <a:solidFill>
          <a:schemeClr val="tx1"/>
        </a:solidFill>
      </xdr:spPr>
      <xdr:txBody>
        <a:bodyPr wrap="square" lIns="0" tIns="0" rIns="0" bIns="0" rtlCol="0" anchor="t">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lnSpc>
              <a:spcPts val="2379"/>
            </a:lnSpc>
          </a:pPr>
          <a:r>
            <a:rPr lang="en-US" sz="2000" b="1" spc="102">
              <a:solidFill>
                <a:schemeClr val="bg1"/>
              </a:solidFill>
              <a:latin typeface="Nunito Light"/>
            </a:rPr>
            <a:t>1. SHOPPING: </a:t>
          </a:r>
          <a:r>
            <a:rPr lang="en-US" sz="2000" spc="102">
              <a:solidFill>
                <a:schemeClr val="bg1">
                  <a:lumMod val="65000"/>
                </a:schemeClr>
              </a:solidFill>
              <a:latin typeface="Nunito Light"/>
            </a:rPr>
            <a:t>Among</a:t>
          </a:r>
          <a:r>
            <a:rPr lang="en-US" sz="2000" spc="102" baseline="0">
              <a:solidFill>
                <a:schemeClr val="bg1">
                  <a:lumMod val="65000"/>
                </a:schemeClr>
              </a:solidFill>
              <a:latin typeface="Nunito Light"/>
            </a:rPr>
            <a:t> upper income households, which generation is most likely to </a:t>
          </a:r>
          <a:r>
            <a:rPr lang="en-US" sz="2000" spc="102">
              <a:solidFill>
                <a:schemeClr val="bg1">
                  <a:lumMod val="65000"/>
                </a:schemeClr>
              </a:solidFill>
              <a:latin typeface="Nunito Light"/>
            </a:rPr>
            <a:t>shop at local retail stores? </a:t>
          </a:r>
        </a:p>
        <a:p>
          <a:pPr algn="l">
            <a:lnSpc>
              <a:spcPts val="2379"/>
            </a:lnSpc>
          </a:pPr>
          <a:endParaRPr lang="en-US" sz="2000" spc="102">
            <a:solidFill>
              <a:schemeClr val="bg1">
                <a:lumMod val="65000"/>
              </a:schemeClr>
            </a:solidFill>
            <a:latin typeface="Nunito Light"/>
          </a:endParaRPr>
        </a:p>
        <a:p>
          <a:pPr algn="l">
            <a:lnSpc>
              <a:spcPts val="2379"/>
            </a:lnSpc>
          </a:pPr>
          <a:r>
            <a:rPr lang="en-US" sz="2000" b="1" spc="102">
              <a:solidFill>
                <a:schemeClr val="bg1"/>
              </a:solidFill>
              <a:latin typeface="Nunito Light"/>
            </a:rPr>
            <a:t>2. TRAVEL:</a:t>
          </a:r>
          <a:r>
            <a:rPr lang="en-US" sz="2000" b="1" spc="102" baseline="0">
              <a:solidFill>
                <a:schemeClr val="bg1"/>
              </a:solidFill>
              <a:latin typeface="Nunito Light"/>
            </a:rPr>
            <a:t> </a:t>
          </a:r>
          <a:r>
            <a:rPr lang="en-US" sz="2000" spc="102">
              <a:solidFill>
                <a:schemeClr val="bg1">
                  <a:lumMod val="65000"/>
                </a:schemeClr>
              </a:solidFill>
              <a:latin typeface="Nunito Light"/>
            </a:rPr>
            <a:t>Which generation</a:t>
          </a:r>
          <a:r>
            <a:rPr lang="en-US" sz="2000" spc="102" baseline="0">
              <a:solidFill>
                <a:schemeClr val="bg1">
                  <a:lumMod val="65000"/>
                </a:schemeClr>
              </a:solidFill>
              <a:latin typeface="Nunito Light"/>
            </a:rPr>
            <a:t> is most likely to stay home this year? Are wealthier members of that generation more or less likely to stay home than lower income households?</a:t>
          </a:r>
        </a:p>
        <a:p>
          <a:pPr algn="l">
            <a:lnSpc>
              <a:spcPts val="2379"/>
            </a:lnSpc>
          </a:pPr>
          <a:endParaRPr lang="en-US" sz="2000" spc="102" baseline="0">
            <a:solidFill>
              <a:schemeClr val="bg1">
                <a:lumMod val="65000"/>
              </a:schemeClr>
            </a:solidFill>
            <a:latin typeface="Nunito Light"/>
          </a:endParaRPr>
        </a:p>
        <a:p>
          <a:pPr algn="l">
            <a:lnSpc>
              <a:spcPts val="2379"/>
            </a:lnSpc>
          </a:pPr>
          <a:r>
            <a:rPr lang="en-US" sz="2000" b="1" spc="102" baseline="0">
              <a:solidFill>
                <a:schemeClr val="bg1"/>
              </a:solidFill>
              <a:latin typeface="Nunito Light"/>
            </a:rPr>
            <a:t>3. $PENDING: </a:t>
          </a:r>
          <a:r>
            <a:rPr lang="en-US" sz="2000" spc="102" baseline="0">
              <a:solidFill>
                <a:schemeClr val="bg1">
                  <a:lumMod val="65000"/>
                </a:schemeClr>
              </a:solidFill>
              <a:latin typeface="Nunito Light"/>
            </a:rPr>
            <a:t>Among lower income households, which generation is planning on spending MORE this year compared to last year? Why might they choose to spend more?</a:t>
          </a:r>
        </a:p>
        <a:p>
          <a:pPr algn="l">
            <a:lnSpc>
              <a:spcPts val="2379"/>
            </a:lnSpc>
          </a:pPr>
          <a:endParaRPr lang="en-US" sz="2000" spc="102" baseline="0">
            <a:solidFill>
              <a:schemeClr val="bg1">
                <a:lumMod val="65000"/>
              </a:schemeClr>
            </a:solidFill>
            <a:latin typeface="Nunito Light"/>
          </a:endParaRPr>
        </a:p>
        <a:p>
          <a:pPr algn="l">
            <a:lnSpc>
              <a:spcPts val="2379"/>
            </a:lnSpc>
          </a:pPr>
          <a:r>
            <a:rPr lang="en-US" sz="2000" b="1" spc="102" baseline="0">
              <a:solidFill>
                <a:schemeClr val="bg1"/>
              </a:solidFill>
              <a:latin typeface="Nunito Light"/>
            </a:rPr>
            <a:t>4. DECORATION: </a:t>
          </a:r>
          <a:r>
            <a:rPr lang="en-US" sz="2000" spc="102" baseline="0">
              <a:solidFill>
                <a:schemeClr val="bg1">
                  <a:lumMod val="65000"/>
                </a:schemeClr>
              </a:solidFill>
              <a:latin typeface="Nunito Light"/>
            </a:rPr>
            <a:t>Given the data, should you increase your stock of holiday decor this year? If so, which costumer profile will you target?</a:t>
          </a:r>
          <a:endParaRPr lang="en-US" sz="2000" spc="102">
            <a:solidFill>
              <a:schemeClr val="bg1">
                <a:lumMod val="65000"/>
              </a:schemeClr>
            </a:solidFill>
            <a:latin typeface="Nunito Light"/>
          </a:endParaRPr>
        </a:p>
      </xdr:txBody>
    </xdr:sp>
    <xdr:clientData/>
  </xdr:twoCellAnchor>
  <xdr:twoCellAnchor>
    <xdr:from>
      <xdr:col>12</xdr:col>
      <xdr:colOff>134371</xdr:colOff>
      <xdr:row>61</xdr:row>
      <xdr:rowOff>93776</xdr:rowOff>
    </xdr:from>
    <xdr:to>
      <xdr:col>20</xdr:col>
      <xdr:colOff>312964</xdr:colOff>
      <xdr:row>66</xdr:row>
      <xdr:rowOff>146957</xdr:rowOff>
    </xdr:to>
    <xdr:grpSp>
      <xdr:nvGrpSpPr>
        <xdr:cNvPr id="244" name="Group 243">
          <a:extLst>
            <a:ext uri="{FF2B5EF4-FFF2-40B4-BE49-F238E27FC236}">
              <a16:creationId xmlns:a16="http://schemas.microsoft.com/office/drawing/2014/main" id="{942EF185-87FC-40B6-A7DB-91AC8EEA2CD7}"/>
            </a:ext>
          </a:extLst>
        </xdr:cNvPr>
        <xdr:cNvGrpSpPr/>
      </xdr:nvGrpSpPr>
      <xdr:grpSpPr>
        <a:xfrm>
          <a:off x="7373371" y="11714276"/>
          <a:ext cx="5004593" cy="1005681"/>
          <a:chOff x="0" y="-104775"/>
          <a:chExt cx="8787961" cy="2853707"/>
        </a:xfrm>
      </xdr:grpSpPr>
      <xdr:sp macro="" textlink="">
        <xdr:nvSpPr>
          <xdr:cNvPr id="245" name="TextBox 13">
            <a:extLst>
              <a:ext uri="{FF2B5EF4-FFF2-40B4-BE49-F238E27FC236}">
                <a16:creationId xmlns:a16="http://schemas.microsoft.com/office/drawing/2014/main" id="{ACB29687-FA6D-4DE6-8731-5BD53B5871B0}"/>
              </a:ext>
            </a:extLst>
          </xdr:cNvPr>
          <xdr:cNvSpPr txBox="1"/>
        </xdr:nvSpPr>
        <xdr:spPr>
          <a:xfrm>
            <a:off x="0" y="-104775"/>
            <a:ext cx="8787961" cy="1513614"/>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424"/>
              </a:lnSpc>
            </a:pPr>
            <a:r>
              <a:rPr lang="en-US" sz="3200" spc="408">
                <a:solidFill>
                  <a:srgbClr val="FFFFFF"/>
                </a:solidFill>
                <a:latin typeface="Nunito Light"/>
              </a:rPr>
              <a:t>Discussion Questions</a:t>
            </a:r>
          </a:p>
        </xdr:txBody>
      </xdr:sp>
      <xdr:sp macro="" textlink="">
        <xdr:nvSpPr>
          <xdr:cNvPr id="246" name="TextBox 14">
            <a:extLst>
              <a:ext uri="{FF2B5EF4-FFF2-40B4-BE49-F238E27FC236}">
                <a16:creationId xmlns:a16="http://schemas.microsoft.com/office/drawing/2014/main" id="{F6E12A58-2169-4B3F-8A6E-A01B2D66F030}"/>
              </a:ext>
            </a:extLst>
          </xdr:cNvPr>
          <xdr:cNvSpPr txBox="1"/>
        </xdr:nvSpPr>
        <xdr:spPr>
          <a:xfrm>
            <a:off x="0" y="2042377"/>
            <a:ext cx="8787961" cy="706555"/>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008"/>
              </a:lnSpc>
            </a:pPr>
            <a:endParaRPr lang="en-US" sz="1400" spc="163">
              <a:solidFill>
                <a:srgbClr val="FFFFFF"/>
              </a:solidFill>
              <a:latin typeface="Nunito Light"/>
            </a:endParaRPr>
          </a:p>
        </xdr:txBody>
      </xdr:sp>
      <xdr:sp macro="" textlink="">
        <xdr:nvSpPr>
          <xdr:cNvPr id="247" name="AutoShape 15">
            <a:extLst>
              <a:ext uri="{FF2B5EF4-FFF2-40B4-BE49-F238E27FC236}">
                <a16:creationId xmlns:a16="http://schemas.microsoft.com/office/drawing/2014/main" id="{DB231D84-702E-4737-A7B7-3799AFDB0C18}"/>
              </a:ext>
            </a:extLst>
          </xdr:cNvPr>
          <xdr:cNvSpPr/>
        </xdr:nvSpPr>
        <xdr:spPr>
          <a:xfrm>
            <a:off x="3509714" y="1673566"/>
            <a:ext cx="1768535" cy="113237"/>
          </a:xfrm>
          <a:prstGeom prst="rect">
            <a:avLst/>
          </a:prstGeom>
          <a:solidFill>
            <a:srgbClr val="D9B93E"/>
          </a:solidFill>
        </xdr:spPr>
        <xdr:txBody>
          <a:bodyPr wrap="square"/>
          <a:lstStyle/>
          <a:p>
            <a:endParaRPr lang="en-US"/>
          </a:p>
        </xdr:txBody>
      </xdr:sp>
    </xdr:grpSp>
    <xdr:clientData/>
  </xdr:twoCellAnchor>
  <xdr:twoCellAnchor>
    <xdr:from>
      <xdr:col>35</xdr:col>
      <xdr:colOff>408214</xdr:colOff>
      <xdr:row>50</xdr:row>
      <xdr:rowOff>137240</xdr:rowOff>
    </xdr:from>
    <xdr:to>
      <xdr:col>39</xdr:col>
      <xdr:colOff>299358</xdr:colOff>
      <xdr:row>56</xdr:row>
      <xdr:rowOff>0</xdr:rowOff>
    </xdr:to>
    <xdr:grpSp>
      <xdr:nvGrpSpPr>
        <xdr:cNvPr id="248" name="Group 247">
          <a:extLst>
            <a:ext uri="{FF2B5EF4-FFF2-40B4-BE49-F238E27FC236}">
              <a16:creationId xmlns:a16="http://schemas.microsoft.com/office/drawing/2014/main" id="{B445A605-E192-49CD-9846-4D58278306B6}"/>
            </a:ext>
          </a:extLst>
        </xdr:cNvPr>
        <xdr:cNvGrpSpPr/>
      </xdr:nvGrpSpPr>
      <xdr:grpSpPr>
        <a:xfrm>
          <a:off x="21521964" y="9662240"/>
          <a:ext cx="2304144" cy="1005760"/>
          <a:chOff x="0" y="2042377"/>
          <a:chExt cx="8787961" cy="2735388"/>
        </a:xfrm>
      </xdr:grpSpPr>
      <xdr:sp macro="" textlink="">
        <xdr:nvSpPr>
          <xdr:cNvPr id="250" name="TextBox 14">
            <a:extLst>
              <a:ext uri="{FF2B5EF4-FFF2-40B4-BE49-F238E27FC236}">
                <a16:creationId xmlns:a16="http://schemas.microsoft.com/office/drawing/2014/main" id="{DF92FDC5-87AC-4FA2-8987-98CE680C5AB0}"/>
              </a:ext>
            </a:extLst>
          </xdr:cNvPr>
          <xdr:cNvSpPr txBox="1"/>
        </xdr:nvSpPr>
        <xdr:spPr>
          <a:xfrm>
            <a:off x="0" y="2042377"/>
            <a:ext cx="8787961" cy="1177474"/>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4008"/>
              </a:lnSpc>
            </a:pPr>
            <a:endParaRPr lang="en-US" sz="1400" b="1" spc="163">
              <a:solidFill>
                <a:srgbClr val="FFFFFF"/>
              </a:solidFill>
              <a:latin typeface="Nunito Light"/>
            </a:endParaRPr>
          </a:p>
        </xdr:txBody>
      </xdr:sp>
      <xdr:sp macro="" textlink="Pivot!A93">
        <xdr:nvSpPr>
          <xdr:cNvPr id="251" name="AutoShape 15">
            <a:extLst>
              <a:ext uri="{FF2B5EF4-FFF2-40B4-BE49-F238E27FC236}">
                <a16:creationId xmlns:a16="http://schemas.microsoft.com/office/drawing/2014/main" id="{F05407CA-A685-4009-BB98-6FB90025330C}"/>
              </a:ext>
            </a:extLst>
          </xdr:cNvPr>
          <xdr:cNvSpPr/>
        </xdr:nvSpPr>
        <xdr:spPr>
          <a:xfrm>
            <a:off x="708040" y="2814147"/>
            <a:ext cx="7163644" cy="1963618"/>
          </a:xfrm>
          <a:prstGeom prst="rect">
            <a:avLst/>
          </a:prstGeom>
          <a:solidFill>
            <a:srgbClr val="D9B93E"/>
          </a:solidFill>
        </xdr:spPr>
        <xdr:txBody>
          <a:bodyPr wrap="square" anchor="ctr"/>
          <a:lstStyle/>
          <a:p>
            <a:pPr algn="ctr"/>
            <a:fld id="{27983AA9-3B0A-4F23-A617-656446B89120}" type="TxLink">
              <a:rPr lang="en-US" sz="4400" b="1" i="0" u="none" strike="noStrike">
                <a:solidFill>
                  <a:schemeClr val="bg1"/>
                </a:solidFill>
                <a:latin typeface="Arial Narrow" panose="020B0606020202030204" pitchFamily="34" charset="0"/>
                <a:cs typeface="Calibri"/>
              </a:rPr>
              <a:pPr algn="ctr"/>
              <a:t>58</a:t>
            </a:fld>
            <a:endParaRPr lang="en-US" sz="4400" b="1">
              <a:solidFill>
                <a:schemeClr val="bg1"/>
              </a:solidFill>
              <a:latin typeface="Arial Narrow" panose="020B0606020202030204" pitchFamily="34" charset="0"/>
            </a:endParaRPr>
          </a:p>
        </xdr:txBody>
      </xdr:sp>
    </xdr:grpSp>
    <xdr:clientData/>
  </xdr:twoCellAnchor>
  <xdr:twoCellAnchor>
    <xdr:from>
      <xdr:col>35</xdr:col>
      <xdr:colOff>258536</xdr:colOff>
      <xdr:row>48</xdr:row>
      <xdr:rowOff>0</xdr:rowOff>
    </xdr:from>
    <xdr:to>
      <xdr:col>39</xdr:col>
      <xdr:colOff>217714</xdr:colOff>
      <xdr:row>52</xdr:row>
      <xdr:rowOff>68036</xdr:rowOff>
    </xdr:to>
    <xdr:sp macro="" textlink="">
      <xdr:nvSpPr>
        <xdr:cNvPr id="11" name="TextBox 10">
          <a:extLst>
            <a:ext uri="{FF2B5EF4-FFF2-40B4-BE49-F238E27FC236}">
              <a16:creationId xmlns:a16="http://schemas.microsoft.com/office/drawing/2014/main" id="{9833E590-1BCD-47F0-B71F-2892D2A605B1}"/>
            </a:ext>
          </a:extLst>
        </xdr:cNvPr>
        <xdr:cNvSpPr txBox="1"/>
      </xdr:nvSpPr>
      <xdr:spPr>
        <a:xfrm>
          <a:off x="21689786" y="9144000"/>
          <a:ext cx="2408464" cy="83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solidFill>
                <a:schemeClr val="bg1"/>
              </a:solidFill>
              <a:latin typeface="Arial Narrow" panose="020B0606020202030204" pitchFamily="34" charset="0"/>
            </a:rPr>
            <a:t># of Survey</a:t>
          </a:r>
          <a:r>
            <a:rPr lang="en-US" sz="2000" b="1" baseline="0">
              <a:solidFill>
                <a:schemeClr val="bg1"/>
              </a:solidFill>
              <a:latin typeface="Arial Narrow" panose="020B0606020202030204" pitchFamily="34" charset="0"/>
            </a:rPr>
            <a:t> Respondents:</a:t>
          </a:r>
          <a:endParaRPr lang="en-US" sz="2000" b="1">
            <a:solidFill>
              <a:schemeClr val="bg1"/>
            </a:solidFill>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420688</xdr:colOff>
      <xdr:row>0</xdr:row>
      <xdr:rowOff>39688</xdr:rowOff>
    </xdr:from>
    <xdr:to>
      <xdr:col>6</xdr:col>
      <xdr:colOff>288396</xdr:colOff>
      <xdr:row>5</xdr:row>
      <xdr:rowOff>49213</xdr:rowOff>
    </xdr:to>
    <xdr:sp macro="" textlink="">
      <xdr:nvSpPr>
        <xdr:cNvPr id="2" name="TextBox 1">
          <a:extLst>
            <a:ext uri="{FF2B5EF4-FFF2-40B4-BE49-F238E27FC236}">
              <a16:creationId xmlns:a16="http://schemas.microsoft.com/office/drawing/2014/main" id="{1CDED9D3-F2E8-4757-B5F2-16855EA6F148}"/>
            </a:ext>
          </a:extLst>
        </xdr:cNvPr>
        <xdr:cNvSpPr txBox="1"/>
      </xdr:nvSpPr>
      <xdr:spPr>
        <a:xfrm>
          <a:off x="1034521" y="39688"/>
          <a:ext cx="7360708"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baseline="0">
              <a:latin typeface="Berlin Sans FB Demi" panose="020E0802020502020306" pitchFamily="34" charset="0"/>
            </a:rPr>
            <a:t>Who took the survey?</a:t>
          </a:r>
          <a:endParaRPr lang="en-US" sz="4400">
            <a:latin typeface="Berlin Sans FB Demi" panose="020E0802020502020306" pitchFamily="34" charset="0"/>
          </a:endParaRPr>
        </a:p>
      </xdr:txBody>
    </xdr:sp>
    <xdr:clientData/>
  </xdr:twoCellAnchor>
  <xdr:twoCellAnchor editAs="oneCell">
    <xdr:from>
      <xdr:col>0</xdr:col>
      <xdr:colOff>321469</xdr:colOff>
      <xdr:row>25</xdr:row>
      <xdr:rowOff>84667</xdr:rowOff>
    </xdr:from>
    <xdr:to>
      <xdr:col>2</xdr:col>
      <xdr:colOff>1145126</xdr:colOff>
      <xdr:row>35</xdr:row>
      <xdr:rowOff>10343</xdr:rowOff>
    </xdr:to>
    <xdr:pic>
      <xdr:nvPicPr>
        <xdr:cNvPr id="16" name="Picture 15">
          <a:extLst>
            <a:ext uri="{FF2B5EF4-FFF2-40B4-BE49-F238E27FC236}">
              <a16:creationId xmlns:a16="http://schemas.microsoft.com/office/drawing/2014/main" id="{8570107A-7D81-4012-B7FA-8FF3298CFC8F}"/>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905" b="98190" l="0" r="98131">
                      <a14:foregroundMark x1="47196" y1="71493" x2="47196" y2="71493"/>
                      <a14:foregroundMark x1="58879" y1="70588" x2="58879" y2="70588"/>
                      <a14:foregroundMark x1="64019" y1="61538" x2="64019" y2="61538"/>
                      <a14:foregroundMark x1="58879" y1="56561" x2="58879" y2="56561"/>
                      <a14:foregroundMark x1="54673" y1="56561" x2="54673" y2="56561"/>
                      <a14:foregroundMark x1="36449" y1="61991" x2="36449" y2="61991"/>
                      <a14:foregroundMark x1="30374" y1="61991" x2="30374" y2="61991"/>
                      <a14:foregroundMark x1="37850" y1="90045" x2="37850" y2="90045"/>
                      <a14:foregroundMark x1="45327" y1="93213" x2="45327" y2="93213"/>
                      <a14:foregroundMark x1="73364" y1="81900" x2="73364" y2="81900"/>
                      <a14:foregroundMark x1="61215" y1="78281" x2="61215" y2="78281"/>
                      <a14:foregroundMark x1="54673" y1="78733" x2="54673" y2="78733"/>
                      <a14:foregroundMark x1="67757" y1="90498" x2="67757" y2="90498"/>
                      <a14:foregroundMark x1="49065" y1="92308" x2="49065" y2="92308"/>
                      <a14:foregroundMark x1="26168" y1="81900" x2="26168" y2="81900"/>
                      <a14:foregroundMark x1="24299" y1="89140" x2="24299" y2="89140"/>
                      <a14:foregroundMark x1="68692" y1="69231" x2="68692" y2="69231"/>
                      <a14:foregroundMark x1="74299" y1="63348" x2="74299" y2="63348"/>
                      <a14:foregroundMark x1="71028" y1="57919" x2="71028" y2="57919"/>
                      <a14:foregroundMark x1="43458" y1="57014" x2="43458" y2="57014"/>
                      <a14:foregroundMark x1="41589" y1="61991" x2="41589" y2="61991"/>
                      <a14:foregroundMark x1="53271" y1="71493" x2="53271" y2="71493"/>
                      <a14:foregroundMark x1="51402" y1="63348" x2="51402" y2="63348"/>
                      <a14:foregroundMark x1="50000" y1="60633" x2="50000" y2="60633"/>
                      <a14:foregroundMark x1="55607" y1="65158" x2="55607" y2="65158"/>
                      <a14:foregroundMark x1="59813" y1="72398" x2="59813" y2="73756"/>
                      <a14:foregroundMark x1="64019" y1="78733" x2="65421" y2="78733"/>
                      <a14:foregroundMark x1="66355" y1="79186" x2="66355" y2="79186"/>
                      <a14:foregroundMark x1="68692" y1="81900" x2="68692" y2="81900"/>
                      <a14:foregroundMark x1="72897" y1="88235" x2="72897" y2="88235"/>
                      <a14:foregroundMark x1="72897" y1="79638" x2="72897" y2="79638"/>
                      <a14:foregroundMark x1="72897" y1="70588" x2="72897" y2="70588"/>
                      <a14:foregroundMark x1="72897" y1="91403" x2="72897" y2="91403"/>
                      <a14:foregroundMark x1="35047" y1="87783" x2="35047" y2="87783"/>
                    </a14:backgroundRemoval>
                  </a14:imgEffect>
                </a14:imgLayer>
              </a14:imgProps>
            </a:ext>
          </a:extLst>
        </a:blip>
        <a:stretch>
          <a:fillRect/>
        </a:stretch>
      </xdr:blipFill>
      <xdr:spPr>
        <a:xfrm>
          <a:off x="321469" y="5651500"/>
          <a:ext cx="2051324" cy="2127010"/>
        </a:xfrm>
        <a:prstGeom prst="rect">
          <a:avLst/>
        </a:prstGeom>
      </xdr:spPr>
    </xdr:pic>
    <xdr:clientData/>
  </xdr:twoCellAnchor>
  <xdr:twoCellAnchor editAs="oneCell">
    <xdr:from>
      <xdr:col>0</xdr:col>
      <xdr:colOff>283586</xdr:colOff>
      <xdr:row>5</xdr:row>
      <xdr:rowOff>190139</xdr:rowOff>
    </xdr:from>
    <xdr:to>
      <xdr:col>2</xdr:col>
      <xdr:colOff>1153780</xdr:colOff>
      <xdr:row>14</xdr:row>
      <xdr:rowOff>143341</xdr:rowOff>
    </xdr:to>
    <xdr:pic>
      <xdr:nvPicPr>
        <xdr:cNvPr id="17" name="Picture 16">
          <a:extLst>
            <a:ext uri="{FF2B5EF4-FFF2-40B4-BE49-F238E27FC236}">
              <a16:creationId xmlns:a16="http://schemas.microsoft.com/office/drawing/2014/main" id="{CF99AFF1-CCFF-4DCF-BAB4-C888380B1379}"/>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3256" b="100000" l="0" r="98174"/>
                  </a14:imgEffect>
                </a14:imgLayer>
              </a14:imgProps>
            </a:ext>
          </a:extLst>
        </a:blip>
        <a:stretch>
          <a:fillRect/>
        </a:stretch>
      </xdr:blipFill>
      <xdr:spPr>
        <a:xfrm>
          <a:off x="283586" y="1142639"/>
          <a:ext cx="2097861" cy="2069869"/>
        </a:xfrm>
        <a:prstGeom prst="rect">
          <a:avLst/>
        </a:prstGeom>
      </xdr:spPr>
    </xdr:pic>
    <xdr:clientData/>
  </xdr:twoCellAnchor>
  <xdr:twoCellAnchor editAs="oneCell">
    <xdr:from>
      <xdr:col>0</xdr:col>
      <xdr:colOff>322309</xdr:colOff>
      <xdr:row>15</xdr:row>
      <xdr:rowOff>133735</xdr:rowOff>
    </xdr:from>
    <xdr:to>
      <xdr:col>2</xdr:col>
      <xdr:colOff>1165015</xdr:colOff>
      <xdr:row>24</xdr:row>
      <xdr:rowOff>77413</xdr:rowOff>
    </xdr:to>
    <xdr:pic>
      <xdr:nvPicPr>
        <xdr:cNvPr id="18" name="Picture 17">
          <a:extLst>
            <a:ext uri="{FF2B5EF4-FFF2-40B4-BE49-F238E27FC236}">
              <a16:creationId xmlns:a16="http://schemas.microsoft.com/office/drawing/2014/main" id="{F4FBE3E2-47DA-4C2D-84E6-9D1DD31A2DCF}"/>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ackgroundRemoval t="1402" b="98598" l="0" r="98611">
                      <a14:foregroundMark x1="66204" y1="66355" x2="66204" y2="66355"/>
                      <a14:foregroundMark x1="51852" y1="65421" x2="51852" y2="65421"/>
                      <a14:foregroundMark x1="43519" y1="72897" x2="43519" y2="72897"/>
                      <a14:foregroundMark x1="25463" y1="64953" x2="25463" y2="64953"/>
                      <a14:foregroundMark x1="22685" y1="73364" x2="22685" y2="73364"/>
                      <a14:foregroundMark x1="28704" y1="77103" x2="28704" y2="77103"/>
                      <a14:foregroundMark x1="38889" y1="80374" x2="38889" y2="80374"/>
                    </a14:backgroundRemoval>
                  </a14:imgEffect>
                </a14:imgLayer>
              </a14:imgProps>
            </a:ext>
          </a:extLst>
        </a:blip>
        <a:stretch>
          <a:fillRect/>
        </a:stretch>
      </xdr:blipFill>
      <xdr:spPr>
        <a:xfrm>
          <a:off x="322309" y="3393402"/>
          <a:ext cx="2070373" cy="2060344"/>
        </a:xfrm>
        <a:prstGeom prst="rect">
          <a:avLst/>
        </a:prstGeom>
      </xdr:spPr>
    </xdr:pic>
    <xdr:clientData/>
  </xdr:twoCellAnchor>
  <xdr:twoCellAnchor>
    <xdr:from>
      <xdr:col>2</xdr:col>
      <xdr:colOff>306916</xdr:colOff>
      <xdr:row>10</xdr:row>
      <xdr:rowOff>74084</xdr:rowOff>
    </xdr:from>
    <xdr:to>
      <xdr:col>2</xdr:col>
      <xdr:colOff>1460499</xdr:colOff>
      <xdr:row>11</xdr:row>
      <xdr:rowOff>137584</xdr:rowOff>
    </xdr:to>
    <xdr:sp macro="" textlink="">
      <xdr:nvSpPr>
        <xdr:cNvPr id="19" name="TextBox 18">
          <a:extLst>
            <a:ext uri="{FF2B5EF4-FFF2-40B4-BE49-F238E27FC236}">
              <a16:creationId xmlns:a16="http://schemas.microsoft.com/office/drawing/2014/main" id="{4869B2BF-530C-424A-910B-381DB86F3BF8}"/>
            </a:ext>
          </a:extLst>
        </xdr:cNvPr>
        <xdr:cNvSpPr txBox="1"/>
      </xdr:nvSpPr>
      <xdr:spPr>
        <a:xfrm>
          <a:off x="1534583" y="1830917"/>
          <a:ext cx="1153583" cy="48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bg1"/>
              </a:solidFill>
              <a:latin typeface="+mn-lt"/>
            </a:rPr>
            <a:t>n=58</a:t>
          </a:r>
        </a:p>
      </xdr:txBody>
    </xdr:sp>
    <xdr:clientData/>
  </xdr:twoCellAnchor>
  <xdr:twoCellAnchor>
    <xdr:from>
      <xdr:col>2</xdr:col>
      <xdr:colOff>321733</xdr:colOff>
      <xdr:row>19</xdr:row>
      <xdr:rowOff>105833</xdr:rowOff>
    </xdr:from>
    <xdr:to>
      <xdr:col>2</xdr:col>
      <xdr:colOff>1475316</xdr:colOff>
      <xdr:row>20</xdr:row>
      <xdr:rowOff>173569</xdr:rowOff>
    </xdr:to>
    <xdr:sp macro="" textlink="">
      <xdr:nvSpPr>
        <xdr:cNvPr id="20" name="TextBox 19">
          <a:extLst>
            <a:ext uri="{FF2B5EF4-FFF2-40B4-BE49-F238E27FC236}">
              <a16:creationId xmlns:a16="http://schemas.microsoft.com/office/drawing/2014/main" id="{33075E65-86EE-447E-9AA9-DE6679215F9E}"/>
            </a:ext>
          </a:extLst>
        </xdr:cNvPr>
        <xdr:cNvSpPr txBox="1"/>
      </xdr:nvSpPr>
      <xdr:spPr>
        <a:xfrm>
          <a:off x="1549400" y="3979333"/>
          <a:ext cx="1153583" cy="491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bg1"/>
              </a:solidFill>
              <a:latin typeface="+mn-lt"/>
            </a:rPr>
            <a:t>n=40</a:t>
          </a:r>
        </a:p>
      </xdr:txBody>
    </xdr:sp>
    <xdr:clientData/>
  </xdr:twoCellAnchor>
  <xdr:twoCellAnchor>
    <xdr:from>
      <xdr:col>2</xdr:col>
      <xdr:colOff>294216</xdr:colOff>
      <xdr:row>30</xdr:row>
      <xdr:rowOff>114300</xdr:rowOff>
    </xdr:from>
    <xdr:to>
      <xdr:col>2</xdr:col>
      <xdr:colOff>1447799</xdr:colOff>
      <xdr:row>31</xdr:row>
      <xdr:rowOff>177801</xdr:rowOff>
    </xdr:to>
    <xdr:sp macro="" textlink="">
      <xdr:nvSpPr>
        <xdr:cNvPr id="21" name="TextBox 20">
          <a:extLst>
            <a:ext uri="{FF2B5EF4-FFF2-40B4-BE49-F238E27FC236}">
              <a16:creationId xmlns:a16="http://schemas.microsoft.com/office/drawing/2014/main" id="{FF1E6F72-3DF7-4087-BD77-B8D0090ACBD6}"/>
            </a:ext>
          </a:extLst>
        </xdr:cNvPr>
        <xdr:cNvSpPr txBox="1"/>
      </xdr:nvSpPr>
      <xdr:spPr>
        <a:xfrm>
          <a:off x="1521883" y="6294967"/>
          <a:ext cx="1153583" cy="48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bg1"/>
              </a:solidFill>
              <a:latin typeface="+mn-lt"/>
            </a:rPr>
            <a:t>n=37</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ngelman" refreshedDate="44130.547140509261" createdVersion="6" refreshedVersion="6" minRefreshableVersion="3" recordCount="135" xr:uid="{2A1D8467-C56D-4C8B-8C1C-8513FD0D6CF2}">
  <cacheSource type="worksheet">
    <worksheetSource ref="A1:I136" sheet="Data"/>
  </cacheSource>
  <cacheFields count="9">
    <cacheField name="ID #" numFmtId="0">
      <sharedItems containsSemiMixedTypes="0" containsString="0" containsNumber="1" containsInteger="1" minValue="1" maxValue="135"/>
    </cacheField>
    <cacheField name="Generation" numFmtId="0">
      <sharedItems count="3">
        <s v="Baby Boomer (1946-1964)"/>
        <s v="Gen X (1965-1979)"/>
        <s v="Millenials (1980-1994)"/>
      </sharedItems>
    </cacheField>
    <cacheField name="Household Income" numFmtId="0">
      <sharedItems count="3">
        <s v="Lower (&lt; $48,000)"/>
        <s v="Middle ($48,000-$149,000)"/>
        <s v="Upper (&gt; $150,000)"/>
      </sharedItems>
    </cacheField>
    <cacheField name="Compared to 2019, how much do you intend to spend during the holidays this year?" numFmtId="0">
      <sharedItems count="3">
        <s v="Will spend about the same"/>
        <s v="Will spend more"/>
        <s v="Will spend less"/>
      </sharedItems>
    </cacheField>
    <cacheField name="How far did you travel last year?" numFmtId="0">
      <sharedItems count="7">
        <s v="1-4 hour flight"/>
        <s v="0-2 hour driving distance"/>
        <s v="4+ hour driving distance"/>
        <s v="Stay home"/>
        <s v="8+ hour flight"/>
        <s v="4-8 hour flight"/>
        <s v="8+ hour lfight" u="1"/>
      </sharedItems>
    </cacheField>
    <cacheField name="How far do you intend to travel this year?" numFmtId="0">
      <sharedItems count="5">
        <s v="4+ hour driving distance"/>
        <s v="Stay home"/>
        <s v="0-2 hour driving distance"/>
        <s v="1-4 hour flight"/>
        <s v="4-8 hour flight"/>
      </sharedItems>
    </cacheField>
    <cacheField name="Did you decorate for the holidays in 2019" numFmtId="0">
      <sharedItems count="8">
        <s v="A lot"/>
        <s v="A little  "/>
        <s v="Not at all"/>
        <s v="A little (1)" u="1"/>
        <s v="Moderately (3)" u="1"/>
        <s v="Somewhat (2)" u="1"/>
        <s v="A great deal (4)" u="1"/>
        <s v="Not at all (0)" u="1"/>
      </sharedItems>
    </cacheField>
    <cacheField name="Will you decorate for the holidays this year?" numFmtId="0">
      <sharedItems count="8">
        <s v="A lot"/>
        <s v="Not at all"/>
        <s v="A little  "/>
        <s v="A little (1)" u="1"/>
        <s v="Moderately (3)" u="1"/>
        <s v="Somewhat (2)" u="1"/>
        <s v="A great deal (4)" u="1"/>
        <s v="Not at all (0)" u="1"/>
      </sharedItems>
    </cacheField>
    <cacheField name="Where do you intend to shop for the majority of your presents this year? (select one)" numFmtId="0">
      <sharedItems count="3">
        <s v="Big Box Stores"/>
        <s v="Local Retail Stores"/>
        <s v="Online"/>
      </sharedItems>
    </cacheField>
  </cacheFields>
  <extLst>
    <ext xmlns:x14="http://schemas.microsoft.com/office/spreadsheetml/2009/9/main" uri="{725AE2AE-9491-48be-B2B4-4EB974FC3084}">
      <x14:pivotCacheDefinition pivotCacheId="175736774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ngelman" refreshedDate="44130.564528587965" createdVersion="6" refreshedVersion="6" minRefreshableVersion="3" recordCount="135" xr:uid="{91C24261-2B63-4C6E-90CA-45997F334D76}">
  <cacheSource type="worksheet">
    <worksheetSource ref="B1:I136" sheet="Data"/>
  </cacheSource>
  <cacheFields count="8">
    <cacheField name="Generation" numFmtId="0">
      <sharedItems count="3">
        <s v="Baby Boomer (1946-1964)"/>
        <s v="Gen X (1965-1979)"/>
        <s v="Millenials (1980-1994)"/>
      </sharedItems>
    </cacheField>
    <cacheField name="Household Income" numFmtId="0">
      <sharedItems count="3">
        <s v="Lower (&lt; $48,000)"/>
        <s v="Middle ($48,000-$149,000)"/>
        <s v="Upper (&gt; $150,000)"/>
      </sharedItems>
    </cacheField>
    <cacheField name="Compared to 2019, how much do you intend to spend during the holidays this year?" numFmtId="0">
      <sharedItems/>
    </cacheField>
    <cacheField name="How far did you travel last year?" numFmtId="0">
      <sharedItems/>
    </cacheField>
    <cacheField name="How far do you intend to travel this year?" numFmtId="0">
      <sharedItems/>
    </cacheField>
    <cacheField name="Did you decorate for the holidays in 2019" numFmtId="0">
      <sharedItems/>
    </cacheField>
    <cacheField name="Will you decorate for the holidays this year?" numFmtId="0">
      <sharedItems/>
    </cacheField>
    <cacheField name="Where do you intend to shop for the majority of your presents this year? (select one)"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ngelman" refreshedDate="44130.590399305554" createdVersion="6" refreshedVersion="6" minRefreshableVersion="3" recordCount="136" xr:uid="{3C1B540D-AFA1-4536-B371-CF1F9420021F}">
  <cacheSource type="worksheet">
    <worksheetSource ref="B1:B1048576" sheet="Data"/>
  </cacheSource>
  <cacheFields count="1">
    <cacheField name="Generation" numFmtId="0">
      <sharedItems containsBlank="1" count="4">
        <s v="Baby Boomer (1946-1964)"/>
        <s v="Gen X (1965-1979)"/>
        <s v="Millenials (1980-1994)"/>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5">
  <r>
    <n v="1"/>
    <x v="0"/>
    <x v="0"/>
    <x v="0"/>
    <x v="0"/>
    <x v="0"/>
    <x v="0"/>
    <x v="0"/>
    <x v="0"/>
  </r>
  <r>
    <n v="2"/>
    <x v="0"/>
    <x v="0"/>
    <x v="0"/>
    <x v="0"/>
    <x v="0"/>
    <x v="1"/>
    <x v="0"/>
    <x v="1"/>
  </r>
  <r>
    <n v="3"/>
    <x v="0"/>
    <x v="0"/>
    <x v="1"/>
    <x v="0"/>
    <x v="0"/>
    <x v="2"/>
    <x v="1"/>
    <x v="2"/>
  </r>
  <r>
    <n v="4"/>
    <x v="0"/>
    <x v="0"/>
    <x v="1"/>
    <x v="0"/>
    <x v="0"/>
    <x v="0"/>
    <x v="0"/>
    <x v="0"/>
  </r>
  <r>
    <n v="5"/>
    <x v="0"/>
    <x v="0"/>
    <x v="1"/>
    <x v="0"/>
    <x v="0"/>
    <x v="1"/>
    <x v="2"/>
    <x v="0"/>
  </r>
  <r>
    <n v="6"/>
    <x v="0"/>
    <x v="0"/>
    <x v="2"/>
    <x v="1"/>
    <x v="0"/>
    <x v="2"/>
    <x v="0"/>
    <x v="0"/>
  </r>
  <r>
    <n v="7"/>
    <x v="0"/>
    <x v="0"/>
    <x v="2"/>
    <x v="1"/>
    <x v="1"/>
    <x v="0"/>
    <x v="0"/>
    <x v="0"/>
  </r>
  <r>
    <n v="8"/>
    <x v="0"/>
    <x v="0"/>
    <x v="2"/>
    <x v="1"/>
    <x v="1"/>
    <x v="1"/>
    <x v="0"/>
    <x v="0"/>
  </r>
  <r>
    <n v="9"/>
    <x v="0"/>
    <x v="0"/>
    <x v="2"/>
    <x v="1"/>
    <x v="1"/>
    <x v="2"/>
    <x v="1"/>
    <x v="0"/>
  </r>
  <r>
    <n v="10"/>
    <x v="1"/>
    <x v="0"/>
    <x v="2"/>
    <x v="1"/>
    <x v="1"/>
    <x v="0"/>
    <x v="0"/>
    <x v="0"/>
  </r>
  <r>
    <n v="11"/>
    <x v="1"/>
    <x v="0"/>
    <x v="2"/>
    <x v="2"/>
    <x v="1"/>
    <x v="1"/>
    <x v="0"/>
    <x v="0"/>
  </r>
  <r>
    <n v="12"/>
    <x v="1"/>
    <x v="0"/>
    <x v="2"/>
    <x v="2"/>
    <x v="1"/>
    <x v="2"/>
    <x v="0"/>
    <x v="0"/>
  </r>
  <r>
    <n v="13"/>
    <x v="1"/>
    <x v="0"/>
    <x v="0"/>
    <x v="2"/>
    <x v="1"/>
    <x v="0"/>
    <x v="0"/>
    <x v="2"/>
  </r>
  <r>
    <n v="14"/>
    <x v="1"/>
    <x v="0"/>
    <x v="0"/>
    <x v="2"/>
    <x v="1"/>
    <x v="1"/>
    <x v="2"/>
    <x v="2"/>
  </r>
  <r>
    <n v="15"/>
    <x v="1"/>
    <x v="0"/>
    <x v="1"/>
    <x v="2"/>
    <x v="0"/>
    <x v="2"/>
    <x v="1"/>
    <x v="2"/>
  </r>
  <r>
    <n v="16"/>
    <x v="1"/>
    <x v="0"/>
    <x v="1"/>
    <x v="3"/>
    <x v="0"/>
    <x v="0"/>
    <x v="0"/>
    <x v="2"/>
  </r>
  <r>
    <n v="17"/>
    <x v="1"/>
    <x v="0"/>
    <x v="2"/>
    <x v="2"/>
    <x v="0"/>
    <x v="1"/>
    <x v="2"/>
    <x v="2"/>
  </r>
  <r>
    <n v="18"/>
    <x v="1"/>
    <x v="0"/>
    <x v="2"/>
    <x v="2"/>
    <x v="0"/>
    <x v="2"/>
    <x v="1"/>
    <x v="0"/>
  </r>
  <r>
    <n v="19"/>
    <x v="1"/>
    <x v="0"/>
    <x v="2"/>
    <x v="2"/>
    <x v="0"/>
    <x v="0"/>
    <x v="0"/>
    <x v="0"/>
  </r>
  <r>
    <n v="20"/>
    <x v="1"/>
    <x v="0"/>
    <x v="2"/>
    <x v="1"/>
    <x v="0"/>
    <x v="1"/>
    <x v="0"/>
    <x v="0"/>
  </r>
  <r>
    <n v="21"/>
    <x v="2"/>
    <x v="0"/>
    <x v="1"/>
    <x v="0"/>
    <x v="0"/>
    <x v="2"/>
    <x v="1"/>
    <x v="0"/>
  </r>
  <r>
    <n v="22"/>
    <x v="2"/>
    <x v="0"/>
    <x v="1"/>
    <x v="0"/>
    <x v="0"/>
    <x v="0"/>
    <x v="0"/>
    <x v="0"/>
  </r>
  <r>
    <n v="23"/>
    <x v="2"/>
    <x v="0"/>
    <x v="1"/>
    <x v="4"/>
    <x v="0"/>
    <x v="1"/>
    <x v="2"/>
    <x v="0"/>
  </r>
  <r>
    <n v="24"/>
    <x v="2"/>
    <x v="0"/>
    <x v="1"/>
    <x v="1"/>
    <x v="0"/>
    <x v="2"/>
    <x v="1"/>
    <x v="0"/>
  </r>
  <r>
    <n v="25"/>
    <x v="2"/>
    <x v="0"/>
    <x v="1"/>
    <x v="3"/>
    <x v="0"/>
    <x v="0"/>
    <x v="0"/>
    <x v="0"/>
  </r>
  <r>
    <n v="26"/>
    <x v="2"/>
    <x v="0"/>
    <x v="1"/>
    <x v="5"/>
    <x v="0"/>
    <x v="1"/>
    <x v="0"/>
    <x v="0"/>
  </r>
  <r>
    <n v="27"/>
    <x v="2"/>
    <x v="0"/>
    <x v="0"/>
    <x v="2"/>
    <x v="0"/>
    <x v="2"/>
    <x v="1"/>
    <x v="2"/>
  </r>
  <r>
    <n v="28"/>
    <x v="2"/>
    <x v="0"/>
    <x v="1"/>
    <x v="2"/>
    <x v="2"/>
    <x v="0"/>
    <x v="0"/>
    <x v="2"/>
  </r>
  <r>
    <n v="29"/>
    <x v="2"/>
    <x v="0"/>
    <x v="0"/>
    <x v="2"/>
    <x v="2"/>
    <x v="1"/>
    <x v="2"/>
    <x v="2"/>
  </r>
  <r>
    <n v="30"/>
    <x v="2"/>
    <x v="0"/>
    <x v="1"/>
    <x v="2"/>
    <x v="2"/>
    <x v="2"/>
    <x v="1"/>
    <x v="2"/>
  </r>
  <r>
    <n v="31"/>
    <x v="2"/>
    <x v="0"/>
    <x v="1"/>
    <x v="2"/>
    <x v="2"/>
    <x v="0"/>
    <x v="0"/>
    <x v="2"/>
  </r>
  <r>
    <n v="32"/>
    <x v="2"/>
    <x v="0"/>
    <x v="2"/>
    <x v="2"/>
    <x v="2"/>
    <x v="1"/>
    <x v="2"/>
    <x v="2"/>
  </r>
  <r>
    <n v="33"/>
    <x v="2"/>
    <x v="0"/>
    <x v="2"/>
    <x v="2"/>
    <x v="2"/>
    <x v="0"/>
    <x v="0"/>
    <x v="2"/>
  </r>
  <r>
    <n v="34"/>
    <x v="2"/>
    <x v="0"/>
    <x v="2"/>
    <x v="2"/>
    <x v="2"/>
    <x v="1"/>
    <x v="2"/>
    <x v="2"/>
  </r>
  <r>
    <n v="35"/>
    <x v="2"/>
    <x v="0"/>
    <x v="1"/>
    <x v="2"/>
    <x v="1"/>
    <x v="2"/>
    <x v="0"/>
    <x v="2"/>
  </r>
  <r>
    <n v="36"/>
    <x v="2"/>
    <x v="0"/>
    <x v="1"/>
    <x v="2"/>
    <x v="1"/>
    <x v="0"/>
    <x v="0"/>
    <x v="0"/>
  </r>
  <r>
    <n v="37"/>
    <x v="2"/>
    <x v="0"/>
    <x v="1"/>
    <x v="2"/>
    <x v="1"/>
    <x v="1"/>
    <x v="2"/>
    <x v="0"/>
  </r>
  <r>
    <n v="38"/>
    <x v="0"/>
    <x v="1"/>
    <x v="2"/>
    <x v="4"/>
    <x v="3"/>
    <x v="2"/>
    <x v="1"/>
    <x v="0"/>
  </r>
  <r>
    <n v="39"/>
    <x v="0"/>
    <x v="1"/>
    <x v="2"/>
    <x v="2"/>
    <x v="2"/>
    <x v="0"/>
    <x v="0"/>
    <x v="0"/>
  </r>
  <r>
    <n v="40"/>
    <x v="0"/>
    <x v="1"/>
    <x v="2"/>
    <x v="2"/>
    <x v="0"/>
    <x v="1"/>
    <x v="2"/>
    <x v="0"/>
  </r>
  <r>
    <n v="41"/>
    <x v="0"/>
    <x v="1"/>
    <x v="2"/>
    <x v="2"/>
    <x v="0"/>
    <x v="2"/>
    <x v="1"/>
    <x v="0"/>
  </r>
  <r>
    <n v="42"/>
    <x v="0"/>
    <x v="1"/>
    <x v="2"/>
    <x v="2"/>
    <x v="0"/>
    <x v="0"/>
    <x v="0"/>
    <x v="0"/>
  </r>
  <r>
    <n v="43"/>
    <x v="0"/>
    <x v="1"/>
    <x v="2"/>
    <x v="2"/>
    <x v="0"/>
    <x v="1"/>
    <x v="2"/>
    <x v="0"/>
  </r>
  <r>
    <n v="44"/>
    <x v="0"/>
    <x v="1"/>
    <x v="2"/>
    <x v="2"/>
    <x v="0"/>
    <x v="2"/>
    <x v="0"/>
    <x v="0"/>
  </r>
  <r>
    <n v="45"/>
    <x v="0"/>
    <x v="1"/>
    <x v="2"/>
    <x v="2"/>
    <x v="0"/>
    <x v="0"/>
    <x v="0"/>
    <x v="0"/>
  </r>
  <r>
    <n v="46"/>
    <x v="0"/>
    <x v="1"/>
    <x v="2"/>
    <x v="2"/>
    <x v="0"/>
    <x v="1"/>
    <x v="2"/>
    <x v="1"/>
  </r>
  <r>
    <n v="47"/>
    <x v="0"/>
    <x v="1"/>
    <x v="2"/>
    <x v="4"/>
    <x v="0"/>
    <x v="2"/>
    <x v="0"/>
    <x v="2"/>
  </r>
  <r>
    <n v="48"/>
    <x v="0"/>
    <x v="1"/>
    <x v="2"/>
    <x v="4"/>
    <x v="0"/>
    <x v="0"/>
    <x v="2"/>
    <x v="2"/>
  </r>
  <r>
    <n v="49"/>
    <x v="0"/>
    <x v="1"/>
    <x v="2"/>
    <x v="4"/>
    <x v="0"/>
    <x v="1"/>
    <x v="1"/>
    <x v="2"/>
  </r>
  <r>
    <n v="50"/>
    <x v="0"/>
    <x v="1"/>
    <x v="2"/>
    <x v="4"/>
    <x v="2"/>
    <x v="2"/>
    <x v="0"/>
    <x v="2"/>
  </r>
  <r>
    <n v="51"/>
    <x v="0"/>
    <x v="1"/>
    <x v="2"/>
    <x v="4"/>
    <x v="2"/>
    <x v="0"/>
    <x v="2"/>
    <x v="2"/>
  </r>
  <r>
    <n v="52"/>
    <x v="0"/>
    <x v="1"/>
    <x v="2"/>
    <x v="0"/>
    <x v="2"/>
    <x v="1"/>
    <x v="1"/>
    <x v="2"/>
  </r>
  <r>
    <n v="53"/>
    <x v="0"/>
    <x v="1"/>
    <x v="2"/>
    <x v="0"/>
    <x v="2"/>
    <x v="2"/>
    <x v="0"/>
    <x v="2"/>
  </r>
  <r>
    <n v="54"/>
    <x v="0"/>
    <x v="1"/>
    <x v="2"/>
    <x v="3"/>
    <x v="2"/>
    <x v="0"/>
    <x v="2"/>
    <x v="2"/>
  </r>
  <r>
    <n v="55"/>
    <x v="0"/>
    <x v="1"/>
    <x v="2"/>
    <x v="0"/>
    <x v="2"/>
    <x v="1"/>
    <x v="1"/>
    <x v="0"/>
  </r>
  <r>
    <n v="56"/>
    <x v="0"/>
    <x v="1"/>
    <x v="2"/>
    <x v="0"/>
    <x v="1"/>
    <x v="2"/>
    <x v="0"/>
    <x v="0"/>
  </r>
  <r>
    <n v="57"/>
    <x v="0"/>
    <x v="1"/>
    <x v="2"/>
    <x v="0"/>
    <x v="1"/>
    <x v="0"/>
    <x v="2"/>
    <x v="0"/>
  </r>
  <r>
    <n v="58"/>
    <x v="0"/>
    <x v="1"/>
    <x v="2"/>
    <x v="0"/>
    <x v="1"/>
    <x v="1"/>
    <x v="1"/>
    <x v="0"/>
  </r>
  <r>
    <n v="59"/>
    <x v="0"/>
    <x v="1"/>
    <x v="2"/>
    <x v="0"/>
    <x v="1"/>
    <x v="2"/>
    <x v="0"/>
    <x v="0"/>
  </r>
  <r>
    <n v="60"/>
    <x v="0"/>
    <x v="1"/>
    <x v="2"/>
    <x v="3"/>
    <x v="1"/>
    <x v="0"/>
    <x v="2"/>
    <x v="0"/>
  </r>
  <r>
    <n v="61"/>
    <x v="0"/>
    <x v="1"/>
    <x v="2"/>
    <x v="3"/>
    <x v="1"/>
    <x v="1"/>
    <x v="0"/>
    <x v="0"/>
  </r>
  <r>
    <n v="62"/>
    <x v="0"/>
    <x v="1"/>
    <x v="2"/>
    <x v="1"/>
    <x v="1"/>
    <x v="2"/>
    <x v="2"/>
    <x v="0"/>
  </r>
  <r>
    <n v="63"/>
    <x v="0"/>
    <x v="1"/>
    <x v="1"/>
    <x v="1"/>
    <x v="1"/>
    <x v="0"/>
    <x v="1"/>
    <x v="1"/>
  </r>
  <r>
    <n v="64"/>
    <x v="0"/>
    <x v="1"/>
    <x v="1"/>
    <x v="1"/>
    <x v="1"/>
    <x v="1"/>
    <x v="0"/>
    <x v="1"/>
  </r>
  <r>
    <n v="65"/>
    <x v="0"/>
    <x v="1"/>
    <x v="0"/>
    <x v="1"/>
    <x v="1"/>
    <x v="0"/>
    <x v="2"/>
    <x v="1"/>
  </r>
  <r>
    <n v="66"/>
    <x v="0"/>
    <x v="1"/>
    <x v="0"/>
    <x v="1"/>
    <x v="1"/>
    <x v="1"/>
    <x v="1"/>
    <x v="2"/>
  </r>
  <r>
    <n v="67"/>
    <x v="0"/>
    <x v="1"/>
    <x v="1"/>
    <x v="3"/>
    <x v="1"/>
    <x v="2"/>
    <x v="0"/>
    <x v="2"/>
  </r>
  <r>
    <n v="68"/>
    <x v="0"/>
    <x v="1"/>
    <x v="1"/>
    <x v="3"/>
    <x v="1"/>
    <x v="0"/>
    <x v="2"/>
    <x v="2"/>
  </r>
  <r>
    <n v="69"/>
    <x v="1"/>
    <x v="1"/>
    <x v="2"/>
    <x v="3"/>
    <x v="1"/>
    <x v="1"/>
    <x v="0"/>
    <x v="2"/>
  </r>
  <r>
    <n v="70"/>
    <x v="1"/>
    <x v="1"/>
    <x v="2"/>
    <x v="4"/>
    <x v="3"/>
    <x v="2"/>
    <x v="0"/>
    <x v="2"/>
  </r>
  <r>
    <n v="71"/>
    <x v="1"/>
    <x v="1"/>
    <x v="1"/>
    <x v="0"/>
    <x v="3"/>
    <x v="0"/>
    <x v="1"/>
    <x v="2"/>
  </r>
  <r>
    <n v="72"/>
    <x v="1"/>
    <x v="1"/>
    <x v="1"/>
    <x v="5"/>
    <x v="3"/>
    <x v="1"/>
    <x v="0"/>
    <x v="2"/>
  </r>
  <r>
    <n v="73"/>
    <x v="1"/>
    <x v="1"/>
    <x v="2"/>
    <x v="0"/>
    <x v="3"/>
    <x v="2"/>
    <x v="0"/>
    <x v="2"/>
  </r>
  <r>
    <n v="74"/>
    <x v="1"/>
    <x v="1"/>
    <x v="0"/>
    <x v="5"/>
    <x v="2"/>
    <x v="0"/>
    <x v="2"/>
    <x v="2"/>
  </r>
  <r>
    <n v="75"/>
    <x v="2"/>
    <x v="1"/>
    <x v="0"/>
    <x v="0"/>
    <x v="2"/>
    <x v="1"/>
    <x v="1"/>
    <x v="1"/>
  </r>
  <r>
    <n v="76"/>
    <x v="2"/>
    <x v="1"/>
    <x v="0"/>
    <x v="0"/>
    <x v="2"/>
    <x v="2"/>
    <x v="0"/>
    <x v="1"/>
  </r>
  <r>
    <n v="77"/>
    <x v="2"/>
    <x v="1"/>
    <x v="0"/>
    <x v="1"/>
    <x v="2"/>
    <x v="0"/>
    <x v="2"/>
    <x v="1"/>
  </r>
  <r>
    <n v="78"/>
    <x v="2"/>
    <x v="1"/>
    <x v="0"/>
    <x v="1"/>
    <x v="3"/>
    <x v="1"/>
    <x v="0"/>
    <x v="1"/>
  </r>
  <r>
    <n v="79"/>
    <x v="2"/>
    <x v="1"/>
    <x v="0"/>
    <x v="0"/>
    <x v="2"/>
    <x v="2"/>
    <x v="2"/>
    <x v="1"/>
  </r>
  <r>
    <n v="80"/>
    <x v="2"/>
    <x v="1"/>
    <x v="0"/>
    <x v="0"/>
    <x v="2"/>
    <x v="0"/>
    <x v="1"/>
    <x v="1"/>
  </r>
  <r>
    <n v="81"/>
    <x v="2"/>
    <x v="1"/>
    <x v="1"/>
    <x v="1"/>
    <x v="2"/>
    <x v="1"/>
    <x v="0"/>
    <x v="1"/>
  </r>
  <r>
    <n v="82"/>
    <x v="2"/>
    <x v="1"/>
    <x v="1"/>
    <x v="1"/>
    <x v="1"/>
    <x v="2"/>
    <x v="2"/>
    <x v="1"/>
  </r>
  <r>
    <n v="83"/>
    <x v="2"/>
    <x v="1"/>
    <x v="0"/>
    <x v="3"/>
    <x v="1"/>
    <x v="0"/>
    <x v="1"/>
    <x v="1"/>
  </r>
  <r>
    <n v="84"/>
    <x v="2"/>
    <x v="1"/>
    <x v="0"/>
    <x v="3"/>
    <x v="1"/>
    <x v="1"/>
    <x v="0"/>
    <x v="1"/>
  </r>
  <r>
    <n v="85"/>
    <x v="2"/>
    <x v="1"/>
    <x v="2"/>
    <x v="3"/>
    <x v="1"/>
    <x v="2"/>
    <x v="2"/>
    <x v="1"/>
  </r>
  <r>
    <n v="86"/>
    <x v="2"/>
    <x v="1"/>
    <x v="0"/>
    <x v="3"/>
    <x v="1"/>
    <x v="0"/>
    <x v="1"/>
    <x v="1"/>
  </r>
  <r>
    <n v="87"/>
    <x v="2"/>
    <x v="1"/>
    <x v="0"/>
    <x v="3"/>
    <x v="1"/>
    <x v="1"/>
    <x v="0"/>
    <x v="2"/>
  </r>
  <r>
    <n v="88"/>
    <x v="2"/>
    <x v="1"/>
    <x v="2"/>
    <x v="0"/>
    <x v="1"/>
    <x v="2"/>
    <x v="2"/>
    <x v="2"/>
  </r>
  <r>
    <n v="89"/>
    <x v="0"/>
    <x v="2"/>
    <x v="1"/>
    <x v="0"/>
    <x v="1"/>
    <x v="0"/>
    <x v="1"/>
    <x v="2"/>
  </r>
  <r>
    <n v="90"/>
    <x v="0"/>
    <x v="2"/>
    <x v="2"/>
    <x v="0"/>
    <x v="1"/>
    <x v="1"/>
    <x v="0"/>
    <x v="2"/>
  </r>
  <r>
    <n v="91"/>
    <x v="0"/>
    <x v="2"/>
    <x v="1"/>
    <x v="0"/>
    <x v="2"/>
    <x v="2"/>
    <x v="2"/>
    <x v="2"/>
  </r>
  <r>
    <n v="92"/>
    <x v="0"/>
    <x v="2"/>
    <x v="2"/>
    <x v="0"/>
    <x v="4"/>
    <x v="0"/>
    <x v="0"/>
    <x v="2"/>
  </r>
  <r>
    <n v="93"/>
    <x v="0"/>
    <x v="2"/>
    <x v="0"/>
    <x v="0"/>
    <x v="1"/>
    <x v="1"/>
    <x v="0"/>
    <x v="2"/>
  </r>
  <r>
    <n v="94"/>
    <x v="0"/>
    <x v="2"/>
    <x v="0"/>
    <x v="0"/>
    <x v="1"/>
    <x v="2"/>
    <x v="2"/>
    <x v="2"/>
  </r>
  <r>
    <n v="95"/>
    <x v="0"/>
    <x v="2"/>
    <x v="1"/>
    <x v="0"/>
    <x v="1"/>
    <x v="0"/>
    <x v="1"/>
    <x v="2"/>
  </r>
  <r>
    <n v="96"/>
    <x v="0"/>
    <x v="2"/>
    <x v="1"/>
    <x v="0"/>
    <x v="1"/>
    <x v="1"/>
    <x v="0"/>
    <x v="2"/>
  </r>
  <r>
    <n v="97"/>
    <x v="0"/>
    <x v="2"/>
    <x v="1"/>
    <x v="0"/>
    <x v="1"/>
    <x v="0"/>
    <x v="0"/>
    <x v="2"/>
  </r>
  <r>
    <n v="98"/>
    <x v="0"/>
    <x v="2"/>
    <x v="1"/>
    <x v="0"/>
    <x v="1"/>
    <x v="1"/>
    <x v="0"/>
    <x v="0"/>
  </r>
  <r>
    <n v="99"/>
    <x v="0"/>
    <x v="2"/>
    <x v="1"/>
    <x v="3"/>
    <x v="1"/>
    <x v="2"/>
    <x v="0"/>
    <x v="0"/>
  </r>
  <r>
    <n v="100"/>
    <x v="0"/>
    <x v="2"/>
    <x v="1"/>
    <x v="3"/>
    <x v="1"/>
    <x v="0"/>
    <x v="0"/>
    <x v="0"/>
  </r>
  <r>
    <n v="101"/>
    <x v="0"/>
    <x v="2"/>
    <x v="2"/>
    <x v="3"/>
    <x v="1"/>
    <x v="1"/>
    <x v="2"/>
    <x v="0"/>
  </r>
  <r>
    <n v="102"/>
    <x v="0"/>
    <x v="2"/>
    <x v="0"/>
    <x v="4"/>
    <x v="1"/>
    <x v="2"/>
    <x v="1"/>
    <x v="0"/>
  </r>
  <r>
    <n v="103"/>
    <x v="0"/>
    <x v="2"/>
    <x v="1"/>
    <x v="5"/>
    <x v="2"/>
    <x v="0"/>
    <x v="0"/>
    <x v="0"/>
  </r>
  <r>
    <n v="104"/>
    <x v="0"/>
    <x v="2"/>
    <x v="1"/>
    <x v="3"/>
    <x v="4"/>
    <x v="1"/>
    <x v="2"/>
    <x v="0"/>
  </r>
  <r>
    <n v="105"/>
    <x v="0"/>
    <x v="2"/>
    <x v="2"/>
    <x v="3"/>
    <x v="2"/>
    <x v="2"/>
    <x v="1"/>
    <x v="0"/>
  </r>
  <r>
    <n v="106"/>
    <x v="0"/>
    <x v="2"/>
    <x v="1"/>
    <x v="3"/>
    <x v="2"/>
    <x v="0"/>
    <x v="0"/>
    <x v="0"/>
  </r>
  <r>
    <n v="107"/>
    <x v="1"/>
    <x v="2"/>
    <x v="1"/>
    <x v="3"/>
    <x v="2"/>
    <x v="1"/>
    <x v="2"/>
    <x v="0"/>
  </r>
  <r>
    <n v="108"/>
    <x v="1"/>
    <x v="2"/>
    <x v="1"/>
    <x v="3"/>
    <x v="2"/>
    <x v="2"/>
    <x v="1"/>
    <x v="0"/>
  </r>
  <r>
    <n v="109"/>
    <x v="1"/>
    <x v="2"/>
    <x v="2"/>
    <x v="3"/>
    <x v="3"/>
    <x v="0"/>
    <x v="0"/>
    <x v="2"/>
  </r>
  <r>
    <n v="110"/>
    <x v="1"/>
    <x v="2"/>
    <x v="1"/>
    <x v="3"/>
    <x v="3"/>
    <x v="1"/>
    <x v="2"/>
    <x v="2"/>
  </r>
  <r>
    <n v="111"/>
    <x v="1"/>
    <x v="2"/>
    <x v="0"/>
    <x v="3"/>
    <x v="3"/>
    <x v="2"/>
    <x v="1"/>
    <x v="2"/>
  </r>
  <r>
    <n v="112"/>
    <x v="1"/>
    <x v="2"/>
    <x v="0"/>
    <x v="3"/>
    <x v="3"/>
    <x v="0"/>
    <x v="0"/>
    <x v="2"/>
  </r>
  <r>
    <n v="113"/>
    <x v="1"/>
    <x v="2"/>
    <x v="1"/>
    <x v="3"/>
    <x v="3"/>
    <x v="1"/>
    <x v="2"/>
    <x v="2"/>
  </r>
  <r>
    <n v="114"/>
    <x v="1"/>
    <x v="2"/>
    <x v="1"/>
    <x v="3"/>
    <x v="3"/>
    <x v="2"/>
    <x v="0"/>
    <x v="1"/>
  </r>
  <r>
    <n v="115"/>
    <x v="1"/>
    <x v="2"/>
    <x v="0"/>
    <x v="4"/>
    <x v="3"/>
    <x v="0"/>
    <x v="0"/>
    <x v="1"/>
  </r>
  <r>
    <n v="116"/>
    <x v="1"/>
    <x v="2"/>
    <x v="0"/>
    <x v="4"/>
    <x v="1"/>
    <x v="1"/>
    <x v="2"/>
    <x v="1"/>
  </r>
  <r>
    <n v="117"/>
    <x v="1"/>
    <x v="2"/>
    <x v="0"/>
    <x v="4"/>
    <x v="1"/>
    <x v="2"/>
    <x v="1"/>
    <x v="1"/>
  </r>
  <r>
    <n v="118"/>
    <x v="1"/>
    <x v="2"/>
    <x v="0"/>
    <x v="4"/>
    <x v="1"/>
    <x v="0"/>
    <x v="1"/>
    <x v="0"/>
  </r>
  <r>
    <n v="119"/>
    <x v="1"/>
    <x v="2"/>
    <x v="0"/>
    <x v="4"/>
    <x v="3"/>
    <x v="1"/>
    <x v="2"/>
    <x v="0"/>
  </r>
  <r>
    <n v="120"/>
    <x v="1"/>
    <x v="2"/>
    <x v="0"/>
    <x v="4"/>
    <x v="1"/>
    <x v="2"/>
    <x v="1"/>
    <x v="1"/>
  </r>
  <r>
    <n v="121"/>
    <x v="1"/>
    <x v="2"/>
    <x v="0"/>
    <x v="4"/>
    <x v="1"/>
    <x v="0"/>
    <x v="1"/>
    <x v="1"/>
  </r>
  <r>
    <n v="122"/>
    <x v="1"/>
    <x v="2"/>
    <x v="0"/>
    <x v="4"/>
    <x v="1"/>
    <x v="1"/>
    <x v="2"/>
    <x v="1"/>
  </r>
  <r>
    <n v="123"/>
    <x v="1"/>
    <x v="2"/>
    <x v="0"/>
    <x v="4"/>
    <x v="1"/>
    <x v="2"/>
    <x v="1"/>
    <x v="1"/>
  </r>
  <r>
    <n v="124"/>
    <x v="1"/>
    <x v="2"/>
    <x v="0"/>
    <x v="0"/>
    <x v="2"/>
    <x v="0"/>
    <x v="0"/>
    <x v="2"/>
  </r>
  <r>
    <n v="125"/>
    <x v="1"/>
    <x v="2"/>
    <x v="0"/>
    <x v="4"/>
    <x v="2"/>
    <x v="1"/>
    <x v="2"/>
    <x v="0"/>
  </r>
  <r>
    <n v="126"/>
    <x v="1"/>
    <x v="2"/>
    <x v="0"/>
    <x v="0"/>
    <x v="2"/>
    <x v="2"/>
    <x v="1"/>
    <x v="0"/>
  </r>
  <r>
    <n v="127"/>
    <x v="1"/>
    <x v="2"/>
    <x v="0"/>
    <x v="4"/>
    <x v="2"/>
    <x v="0"/>
    <x v="1"/>
    <x v="0"/>
  </r>
  <r>
    <n v="128"/>
    <x v="1"/>
    <x v="2"/>
    <x v="0"/>
    <x v="0"/>
    <x v="2"/>
    <x v="1"/>
    <x v="2"/>
    <x v="0"/>
  </r>
  <r>
    <n v="129"/>
    <x v="1"/>
    <x v="2"/>
    <x v="0"/>
    <x v="4"/>
    <x v="1"/>
    <x v="0"/>
    <x v="1"/>
    <x v="2"/>
  </r>
  <r>
    <n v="130"/>
    <x v="2"/>
    <x v="2"/>
    <x v="0"/>
    <x v="0"/>
    <x v="1"/>
    <x v="1"/>
    <x v="0"/>
    <x v="2"/>
  </r>
  <r>
    <n v="131"/>
    <x v="2"/>
    <x v="2"/>
    <x v="0"/>
    <x v="4"/>
    <x v="3"/>
    <x v="2"/>
    <x v="2"/>
    <x v="2"/>
  </r>
  <r>
    <n v="132"/>
    <x v="2"/>
    <x v="2"/>
    <x v="0"/>
    <x v="0"/>
    <x v="2"/>
    <x v="0"/>
    <x v="1"/>
    <x v="2"/>
  </r>
  <r>
    <n v="133"/>
    <x v="2"/>
    <x v="2"/>
    <x v="0"/>
    <x v="4"/>
    <x v="1"/>
    <x v="1"/>
    <x v="0"/>
    <x v="1"/>
  </r>
  <r>
    <n v="134"/>
    <x v="2"/>
    <x v="2"/>
    <x v="2"/>
    <x v="0"/>
    <x v="2"/>
    <x v="2"/>
    <x v="1"/>
    <x v="2"/>
  </r>
  <r>
    <n v="135"/>
    <x v="2"/>
    <x v="2"/>
    <x v="1"/>
    <x v="4"/>
    <x v="1"/>
    <x v="0"/>
    <x v="1"/>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5">
  <r>
    <x v="0"/>
    <x v="0"/>
    <s v="Will spend about the same"/>
    <s v="1-4 hour flight"/>
    <s v="4+ hour driving distance"/>
    <s v="A lot"/>
    <s v="A lot"/>
    <s v="Big Box Stores"/>
  </r>
  <r>
    <x v="0"/>
    <x v="0"/>
    <s v="Will spend about the same"/>
    <s v="1-4 hour flight"/>
    <s v="4+ hour driving distance"/>
    <s v="A little  "/>
    <s v="A lot"/>
    <s v="Local Retail Stores"/>
  </r>
  <r>
    <x v="0"/>
    <x v="0"/>
    <s v="Will spend more"/>
    <s v="1-4 hour flight"/>
    <s v="4+ hour driving distance"/>
    <s v="Not at all"/>
    <s v="Not at all"/>
    <s v="Online"/>
  </r>
  <r>
    <x v="0"/>
    <x v="0"/>
    <s v="Will spend more"/>
    <s v="1-4 hour flight"/>
    <s v="4+ hour driving distance"/>
    <s v="A lot"/>
    <s v="A lot"/>
    <s v="Big Box Stores"/>
  </r>
  <r>
    <x v="0"/>
    <x v="0"/>
    <s v="Will spend more"/>
    <s v="1-4 hour flight"/>
    <s v="4+ hour driving distance"/>
    <s v="A little  "/>
    <s v="A little  "/>
    <s v="Big Box Stores"/>
  </r>
  <r>
    <x v="0"/>
    <x v="0"/>
    <s v="Will spend less"/>
    <s v="0-2 hour driving distance"/>
    <s v="4+ hour driving distance"/>
    <s v="Not at all"/>
    <s v="A lot"/>
    <s v="Big Box Stores"/>
  </r>
  <r>
    <x v="0"/>
    <x v="0"/>
    <s v="Will spend less"/>
    <s v="0-2 hour driving distance"/>
    <s v="Stay home"/>
    <s v="A lot"/>
    <s v="A lot"/>
    <s v="Big Box Stores"/>
  </r>
  <r>
    <x v="0"/>
    <x v="0"/>
    <s v="Will spend less"/>
    <s v="0-2 hour driving distance"/>
    <s v="Stay home"/>
    <s v="A little  "/>
    <s v="A lot"/>
    <s v="Big Box Stores"/>
  </r>
  <r>
    <x v="0"/>
    <x v="0"/>
    <s v="Will spend less"/>
    <s v="0-2 hour driving distance"/>
    <s v="Stay home"/>
    <s v="Not at all"/>
    <s v="Not at all"/>
    <s v="Big Box Stores"/>
  </r>
  <r>
    <x v="1"/>
    <x v="0"/>
    <s v="Will spend less"/>
    <s v="0-2 hour driving distance"/>
    <s v="Stay home"/>
    <s v="A lot"/>
    <s v="A lot"/>
    <s v="Big Box Stores"/>
  </r>
  <r>
    <x v="1"/>
    <x v="0"/>
    <s v="Will spend less"/>
    <s v="4+ hour driving distance"/>
    <s v="Stay home"/>
    <s v="A little  "/>
    <s v="A lot"/>
    <s v="Big Box Stores"/>
  </r>
  <r>
    <x v="1"/>
    <x v="0"/>
    <s v="Will spend less"/>
    <s v="4+ hour driving distance"/>
    <s v="Stay home"/>
    <s v="Not at all"/>
    <s v="A lot"/>
    <s v="Big Box Stores"/>
  </r>
  <r>
    <x v="1"/>
    <x v="0"/>
    <s v="Will spend about the same"/>
    <s v="4+ hour driving distance"/>
    <s v="Stay home"/>
    <s v="A lot"/>
    <s v="A lot"/>
    <s v="Online"/>
  </r>
  <r>
    <x v="1"/>
    <x v="0"/>
    <s v="Will spend about the same"/>
    <s v="4+ hour driving distance"/>
    <s v="Stay home"/>
    <s v="A little  "/>
    <s v="A little  "/>
    <s v="Online"/>
  </r>
  <r>
    <x v="1"/>
    <x v="0"/>
    <s v="Will spend more"/>
    <s v="4+ hour driving distance"/>
    <s v="4+ hour driving distance"/>
    <s v="Not at all"/>
    <s v="Not at all"/>
    <s v="Online"/>
  </r>
  <r>
    <x v="1"/>
    <x v="0"/>
    <s v="Will spend more"/>
    <s v="Stay home"/>
    <s v="4+ hour driving distance"/>
    <s v="A lot"/>
    <s v="A lot"/>
    <s v="Online"/>
  </r>
  <r>
    <x v="1"/>
    <x v="0"/>
    <s v="Will spend less"/>
    <s v="4+ hour driving distance"/>
    <s v="4+ hour driving distance"/>
    <s v="A little  "/>
    <s v="A little  "/>
    <s v="Online"/>
  </r>
  <r>
    <x v="1"/>
    <x v="0"/>
    <s v="Will spend less"/>
    <s v="4+ hour driving distance"/>
    <s v="4+ hour driving distance"/>
    <s v="Not at all"/>
    <s v="Not at all"/>
    <s v="Big Box Stores"/>
  </r>
  <r>
    <x v="1"/>
    <x v="0"/>
    <s v="Will spend less"/>
    <s v="4+ hour driving distance"/>
    <s v="4+ hour driving distance"/>
    <s v="A lot"/>
    <s v="A lot"/>
    <s v="Big Box Stores"/>
  </r>
  <r>
    <x v="1"/>
    <x v="0"/>
    <s v="Will spend less"/>
    <s v="0-2 hour driving distance"/>
    <s v="4+ hour driving distance"/>
    <s v="A little  "/>
    <s v="A lot"/>
    <s v="Big Box Stores"/>
  </r>
  <r>
    <x v="2"/>
    <x v="0"/>
    <s v="Will spend more"/>
    <s v="1-4 hour flight"/>
    <s v="4+ hour driving distance"/>
    <s v="Not at all"/>
    <s v="Not at all"/>
    <s v="Big Box Stores"/>
  </r>
  <r>
    <x v="2"/>
    <x v="0"/>
    <s v="Will spend more"/>
    <s v="1-4 hour flight"/>
    <s v="4+ hour driving distance"/>
    <s v="A lot"/>
    <s v="A lot"/>
    <s v="Big Box Stores"/>
  </r>
  <r>
    <x v="2"/>
    <x v="0"/>
    <s v="Will spend more"/>
    <s v="8+ hour flight"/>
    <s v="4+ hour driving distance"/>
    <s v="A little  "/>
    <s v="A little  "/>
    <s v="Big Box Stores"/>
  </r>
  <r>
    <x v="2"/>
    <x v="0"/>
    <s v="Will spend more"/>
    <s v="0-2 hour driving distance"/>
    <s v="4+ hour driving distance"/>
    <s v="Not at all"/>
    <s v="Not at all"/>
    <s v="Big Box Stores"/>
  </r>
  <r>
    <x v="2"/>
    <x v="0"/>
    <s v="Will spend more"/>
    <s v="Stay home"/>
    <s v="4+ hour driving distance"/>
    <s v="A lot"/>
    <s v="A lot"/>
    <s v="Big Box Stores"/>
  </r>
  <r>
    <x v="2"/>
    <x v="0"/>
    <s v="Will spend more"/>
    <s v="4-8 hour flight"/>
    <s v="4+ hour driving distance"/>
    <s v="A little  "/>
    <s v="A lot"/>
    <s v="Big Box Stores"/>
  </r>
  <r>
    <x v="2"/>
    <x v="0"/>
    <s v="Will spend about the same"/>
    <s v="4+ hour driving distance"/>
    <s v="4+ hour driving distance"/>
    <s v="Not at all"/>
    <s v="Not at all"/>
    <s v="Online"/>
  </r>
  <r>
    <x v="2"/>
    <x v="0"/>
    <s v="Will spend more"/>
    <s v="4+ hour driving distance"/>
    <s v="0-2 hour driving distance"/>
    <s v="A lot"/>
    <s v="A lot"/>
    <s v="Online"/>
  </r>
  <r>
    <x v="2"/>
    <x v="0"/>
    <s v="Will spend about the same"/>
    <s v="4+ hour driving distance"/>
    <s v="0-2 hour driving distance"/>
    <s v="A little  "/>
    <s v="A little  "/>
    <s v="Online"/>
  </r>
  <r>
    <x v="2"/>
    <x v="0"/>
    <s v="Will spend more"/>
    <s v="4+ hour driving distance"/>
    <s v="0-2 hour driving distance"/>
    <s v="Not at all"/>
    <s v="Not at all"/>
    <s v="Online"/>
  </r>
  <r>
    <x v="2"/>
    <x v="0"/>
    <s v="Will spend more"/>
    <s v="4+ hour driving distance"/>
    <s v="0-2 hour driving distance"/>
    <s v="A lot"/>
    <s v="A lot"/>
    <s v="Online"/>
  </r>
  <r>
    <x v="2"/>
    <x v="0"/>
    <s v="Will spend less"/>
    <s v="4+ hour driving distance"/>
    <s v="0-2 hour driving distance"/>
    <s v="A little  "/>
    <s v="A little  "/>
    <s v="Online"/>
  </r>
  <r>
    <x v="2"/>
    <x v="0"/>
    <s v="Will spend less"/>
    <s v="4+ hour driving distance"/>
    <s v="0-2 hour driving distance"/>
    <s v="A lot"/>
    <s v="A lot"/>
    <s v="Online"/>
  </r>
  <r>
    <x v="2"/>
    <x v="0"/>
    <s v="Will spend less"/>
    <s v="4+ hour driving distance"/>
    <s v="0-2 hour driving distance"/>
    <s v="A little  "/>
    <s v="A little  "/>
    <s v="Online"/>
  </r>
  <r>
    <x v="2"/>
    <x v="0"/>
    <s v="Will spend more"/>
    <s v="4+ hour driving distance"/>
    <s v="Stay home"/>
    <s v="Not at all"/>
    <s v="A lot"/>
    <s v="Online"/>
  </r>
  <r>
    <x v="2"/>
    <x v="0"/>
    <s v="Will spend more"/>
    <s v="4+ hour driving distance"/>
    <s v="Stay home"/>
    <s v="A lot"/>
    <s v="A lot"/>
    <s v="Big Box Stores"/>
  </r>
  <r>
    <x v="2"/>
    <x v="0"/>
    <s v="Will spend more"/>
    <s v="4+ hour driving distance"/>
    <s v="Stay home"/>
    <s v="A little  "/>
    <s v="A little  "/>
    <s v="Big Box Stores"/>
  </r>
  <r>
    <x v="0"/>
    <x v="1"/>
    <s v="Will spend less"/>
    <s v="8+ hour flight"/>
    <s v="1-4 hour flight"/>
    <s v="Not at all"/>
    <s v="Not at all"/>
    <s v="Big Box Stores"/>
  </r>
  <r>
    <x v="0"/>
    <x v="1"/>
    <s v="Will spend less"/>
    <s v="4+ hour driving distance"/>
    <s v="0-2 hour driving distance"/>
    <s v="A lot"/>
    <s v="A lot"/>
    <s v="Big Box Stores"/>
  </r>
  <r>
    <x v="0"/>
    <x v="1"/>
    <s v="Will spend less"/>
    <s v="4+ hour driving distance"/>
    <s v="4+ hour driving distance"/>
    <s v="A little  "/>
    <s v="A little  "/>
    <s v="Big Box Stores"/>
  </r>
  <r>
    <x v="0"/>
    <x v="1"/>
    <s v="Will spend less"/>
    <s v="4+ hour driving distance"/>
    <s v="4+ hour driving distance"/>
    <s v="Not at all"/>
    <s v="Not at all"/>
    <s v="Big Box Stores"/>
  </r>
  <r>
    <x v="0"/>
    <x v="1"/>
    <s v="Will spend less"/>
    <s v="4+ hour driving distance"/>
    <s v="4+ hour driving distance"/>
    <s v="A lot"/>
    <s v="A lot"/>
    <s v="Big Box Stores"/>
  </r>
  <r>
    <x v="0"/>
    <x v="1"/>
    <s v="Will spend less"/>
    <s v="4+ hour driving distance"/>
    <s v="4+ hour driving distance"/>
    <s v="A little  "/>
    <s v="A little  "/>
    <s v="Big Box Stores"/>
  </r>
  <r>
    <x v="0"/>
    <x v="1"/>
    <s v="Will spend less"/>
    <s v="4+ hour driving distance"/>
    <s v="4+ hour driving distance"/>
    <s v="Not at all"/>
    <s v="A lot"/>
    <s v="Big Box Stores"/>
  </r>
  <r>
    <x v="0"/>
    <x v="1"/>
    <s v="Will spend less"/>
    <s v="4+ hour driving distance"/>
    <s v="4+ hour driving distance"/>
    <s v="A lot"/>
    <s v="A lot"/>
    <s v="Big Box Stores"/>
  </r>
  <r>
    <x v="0"/>
    <x v="1"/>
    <s v="Will spend less"/>
    <s v="4+ hour driving distance"/>
    <s v="4+ hour driving distance"/>
    <s v="A little  "/>
    <s v="A little  "/>
    <s v="Local Retail Stores"/>
  </r>
  <r>
    <x v="0"/>
    <x v="1"/>
    <s v="Will spend less"/>
    <s v="8+ hour flight"/>
    <s v="4+ hour driving distance"/>
    <s v="Not at all"/>
    <s v="A lot"/>
    <s v="Online"/>
  </r>
  <r>
    <x v="0"/>
    <x v="1"/>
    <s v="Will spend less"/>
    <s v="8+ hour flight"/>
    <s v="4+ hour driving distance"/>
    <s v="A lot"/>
    <s v="A little  "/>
    <s v="Online"/>
  </r>
  <r>
    <x v="0"/>
    <x v="1"/>
    <s v="Will spend less"/>
    <s v="8+ hour flight"/>
    <s v="4+ hour driving distance"/>
    <s v="A little  "/>
    <s v="Not at all"/>
    <s v="Online"/>
  </r>
  <r>
    <x v="0"/>
    <x v="1"/>
    <s v="Will spend less"/>
    <s v="8+ hour flight"/>
    <s v="0-2 hour driving distance"/>
    <s v="Not at all"/>
    <s v="A lot"/>
    <s v="Online"/>
  </r>
  <r>
    <x v="0"/>
    <x v="1"/>
    <s v="Will spend less"/>
    <s v="8+ hour flight"/>
    <s v="0-2 hour driving distance"/>
    <s v="A lot"/>
    <s v="A little  "/>
    <s v="Online"/>
  </r>
  <r>
    <x v="0"/>
    <x v="1"/>
    <s v="Will spend less"/>
    <s v="1-4 hour flight"/>
    <s v="0-2 hour driving distance"/>
    <s v="A little  "/>
    <s v="Not at all"/>
    <s v="Online"/>
  </r>
  <r>
    <x v="0"/>
    <x v="1"/>
    <s v="Will spend less"/>
    <s v="1-4 hour flight"/>
    <s v="0-2 hour driving distance"/>
    <s v="Not at all"/>
    <s v="A lot"/>
    <s v="Online"/>
  </r>
  <r>
    <x v="0"/>
    <x v="1"/>
    <s v="Will spend less"/>
    <s v="Stay home"/>
    <s v="0-2 hour driving distance"/>
    <s v="A lot"/>
    <s v="A little  "/>
    <s v="Online"/>
  </r>
  <r>
    <x v="0"/>
    <x v="1"/>
    <s v="Will spend less"/>
    <s v="1-4 hour flight"/>
    <s v="0-2 hour driving distance"/>
    <s v="A little  "/>
    <s v="Not at all"/>
    <s v="Big Box Stores"/>
  </r>
  <r>
    <x v="0"/>
    <x v="1"/>
    <s v="Will spend less"/>
    <s v="1-4 hour flight"/>
    <s v="Stay home"/>
    <s v="Not at all"/>
    <s v="A lot"/>
    <s v="Big Box Stores"/>
  </r>
  <r>
    <x v="0"/>
    <x v="1"/>
    <s v="Will spend less"/>
    <s v="1-4 hour flight"/>
    <s v="Stay home"/>
    <s v="A lot"/>
    <s v="A little  "/>
    <s v="Big Box Stores"/>
  </r>
  <r>
    <x v="0"/>
    <x v="1"/>
    <s v="Will spend less"/>
    <s v="1-4 hour flight"/>
    <s v="Stay home"/>
    <s v="A little  "/>
    <s v="Not at all"/>
    <s v="Big Box Stores"/>
  </r>
  <r>
    <x v="0"/>
    <x v="1"/>
    <s v="Will spend less"/>
    <s v="1-4 hour flight"/>
    <s v="Stay home"/>
    <s v="Not at all"/>
    <s v="A lot"/>
    <s v="Big Box Stores"/>
  </r>
  <r>
    <x v="0"/>
    <x v="1"/>
    <s v="Will spend less"/>
    <s v="Stay home"/>
    <s v="Stay home"/>
    <s v="A lot"/>
    <s v="A little  "/>
    <s v="Big Box Stores"/>
  </r>
  <r>
    <x v="0"/>
    <x v="1"/>
    <s v="Will spend less"/>
    <s v="Stay home"/>
    <s v="Stay home"/>
    <s v="A little  "/>
    <s v="A lot"/>
    <s v="Big Box Stores"/>
  </r>
  <r>
    <x v="0"/>
    <x v="1"/>
    <s v="Will spend less"/>
    <s v="0-2 hour driving distance"/>
    <s v="Stay home"/>
    <s v="Not at all"/>
    <s v="A little  "/>
    <s v="Big Box Stores"/>
  </r>
  <r>
    <x v="0"/>
    <x v="1"/>
    <s v="Will spend more"/>
    <s v="0-2 hour driving distance"/>
    <s v="Stay home"/>
    <s v="A lot"/>
    <s v="Not at all"/>
    <s v="Local Retail Stores"/>
  </r>
  <r>
    <x v="0"/>
    <x v="1"/>
    <s v="Will spend more"/>
    <s v="0-2 hour driving distance"/>
    <s v="Stay home"/>
    <s v="A little  "/>
    <s v="A lot"/>
    <s v="Local Retail Stores"/>
  </r>
  <r>
    <x v="0"/>
    <x v="1"/>
    <s v="Will spend about the same"/>
    <s v="0-2 hour driving distance"/>
    <s v="Stay home"/>
    <s v="A lot"/>
    <s v="A little  "/>
    <s v="Local Retail Stores"/>
  </r>
  <r>
    <x v="0"/>
    <x v="1"/>
    <s v="Will spend about the same"/>
    <s v="0-2 hour driving distance"/>
    <s v="Stay home"/>
    <s v="A little  "/>
    <s v="Not at all"/>
    <s v="Online"/>
  </r>
  <r>
    <x v="0"/>
    <x v="1"/>
    <s v="Will spend more"/>
    <s v="Stay home"/>
    <s v="Stay home"/>
    <s v="Not at all"/>
    <s v="A lot"/>
    <s v="Online"/>
  </r>
  <r>
    <x v="0"/>
    <x v="1"/>
    <s v="Will spend more"/>
    <s v="Stay home"/>
    <s v="Stay home"/>
    <s v="A lot"/>
    <s v="A little  "/>
    <s v="Online"/>
  </r>
  <r>
    <x v="1"/>
    <x v="1"/>
    <s v="Will spend less"/>
    <s v="Stay home"/>
    <s v="Stay home"/>
    <s v="A little  "/>
    <s v="A lot"/>
    <s v="Online"/>
  </r>
  <r>
    <x v="1"/>
    <x v="1"/>
    <s v="Will spend less"/>
    <s v="8+ hour flight"/>
    <s v="1-4 hour flight"/>
    <s v="Not at all"/>
    <s v="A lot"/>
    <s v="Online"/>
  </r>
  <r>
    <x v="1"/>
    <x v="1"/>
    <s v="Will spend more"/>
    <s v="1-4 hour flight"/>
    <s v="1-4 hour flight"/>
    <s v="A lot"/>
    <s v="Not at all"/>
    <s v="Online"/>
  </r>
  <r>
    <x v="1"/>
    <x v="1"/>
    <s v="Will spend more"/>
    <s v="4-8 hour flight"/>
    <s v="1-4 hour flight"/>
    <s v="A little  "/>
    <s v="A lot"/>
    <s v="Online"/>
  </r>
  <r>
    <x v="1"/>
    <x v="1"/>
    <s v="Will spend less"/>
    <s v="1-4 hour flight"/>
    <s v="1-4 hour flight"/>
    <s v="Not at all"/>
    <s v="A lot"/>
    <s v="Online"/>
  </r>
  <r>
    <x v="1"/>
    <x v="1"/>
    <s v="Will spend about the same"/>
    <s v="4-8 hour flight"/>
    <s v="0-2 hour driving distance"/>
    <s v="A lot"/>
    <s v="A little  "/>
    <s v="Online"/>
  </r>
  <r>
    <x v="2"/>
    <x v="1"/>
    <s v="Will spend about the same"/>
    <s v="1-4 hour flight"/>
    <s v="0-2 hour driving distance"/>
    <s v="A little  "/>
    <s v="Not at all"/>
    <s v="Local Retail Stores"/>
  </r>
  <r>
    <x v="2"/>
    <x v="1"/>
    <s v="Will spend about the same"/>
    <s v="1-4 hour flight"/>
    <s v="0-2 hour driving distance"/>
    <s v="Not at all"/>
    <s v="A lot"/>
    <s v="Local Retail Stores"/>
  </r>
  <r>
    <x v="2"/>
    <x v="1"/>
    <s v="Will spend about the same"/>
    <s v="0-2 hour driving distance"/>
    <s v="0-2 hour driving distance"/>
    <s v="A lot"/>
    <s v="A little  "/>
    <s v="Local Retail Stores"/>
  </r>
  <r>
    <x v="2"/>
    <x v="1"/>
    <s v="Will spend about the same"/>
    <s v="0-2 hour driving distance"/>
    <s v="1-4 hour flight"/>
    <s v="A little  "/>
    <s v="A lot"/>
    <s v="Local Retail Stores"/>
  </r>
  <r>
    <x v="2"/>
    <x v="1"/>
    <s v="Will spend about the same"/>
    <s v="1-4 hour flight"/>
    <s v="0-2 hour driving distance"/>
    <s v="Not at all"/>
    <s v="A little  "/>
    <s v="Local Retail Stores"/>
  </r>
  <r>
    <x v="2"/>
    <x v="1"/>
    <s v="Will spend about the same"/>
    <s v="1-4 hour flight"/>
    <s v="0-2 hour driving distance"/>
    <s v="A lot"/>
    <s v="Not at all"/>
    <s v="Local Retail Stores"/>
  </r>
  <r>
    <x v="2"/>
    <x v="1"/>
    <s v="Will spend more"/>
    <s v="0-2 hour driving distance"/>
    <s v="0-2 hour driving distance"/>
    <s v="A little  "/>
    <s v="A lot"/>
    <s v="Local Retail Stores"/>
  </r>
  <r>
    <x v="2"/>
    <x v="1"/>
    <s v="Will spend more"/>
    <s v="0-2 hour driving distance"/>
    <s v="Stay home"/>
    <s v="Not at all"/>
    <s v="A little  "/>
    <s v="Local Retail Stores"/>
  </r>
  <r>
    <x v="2"/>
    <x v="1"/>
    <s v="Will spend about the same"/>
    <s v="Stay home"/>
    <s v="Stay home"/>
    <s v="A lot"/>
    <s v="Not at all"/>
    <s v="Local Retail Stores"/>
  </r>
  <r>
    <x v="2"/>
    <x v="1"/>
    <s v="Will spend about the same"/>
    <s v="Stay home"/>
    <s v="Stay home"/>
    <s v="A little  "/>
    <s v="A lot"/>
    <s v="Local Retail Stores"/>
  </r>
  <r>
    <x v="2"/>
    <x v="1"/>
    <s v="Will spend less"/>
    <s v="Stay home"/>
    <s v="Stay home"/>
    <s v="Not at all"/>
    <s v="A little  "/>
    <s v="Local Retail Stores"/>
  </r>
  <r>
    <x v="2"/>
    <x v="1"/>
    <s v="Will spend about the same"/>
    <s v="Stay home"/>
    <s v="Stay home"/>
    <s v="A lot"/>
    <s v="Not at all"/>
    <s v="Local Retail Stores"/>
  </r>
  <r>
    <x v="2"/>
    <x v="1"/>
    <s v="Will spend about the same"/>
    <s v="Stay home"/>
    <s v="Stay home"/>
    <s v="A little  "/>
    <s v="A lot"/>
    <s v="Online"/>
  </r>
  <r>
    <x v="2"/>
    <x v="1"/>
    <s v="Will spend less"/>
    <s v="1-4 hour flight"/>
    <s v="Stay home"/>
    <s v="Not at all"/>
    <s v="A little  "/>
    <s v="Online"/>
  </r>
  <r>
    <x v="0"/>
    <x v="2"/>
    <s v="Will spend more"/>
    <s v="1-4 hour flight"/>
    <s v="Stay home"/>
    <s v="A lot"/>
    <s v="Not at all"/>
    <s v="Online"/>
  </r>
  <r>
    <x v="0"/>
    <x v="2"/>
    <s v="Will spend less"/>
    <s v="1-4 hour flight"/>
    <s v="Stay home"/>
    <s v="A little  "/>
    <s v="A lot"/>
    <s v="Online"/>
  </r>
  <r>
    <x v="0"/>
    <x v="2"/>
    <s v="Will spend more"/>
    <s v="1-4 hour flight"/>
    <s v="0-2 hour driving distance"/>
    <s v="Not at all"/>
    <s v="A little  "/>
    <s v="Online"/>
  </r>
  <r>
    <x v="0"/>
    <x v="2"/>
    <s v="Will spend less"/>
    <s v="1-4 hour flight"/>
    <s v="4-8 hour flight"/>
    <s v="A lot"/>
    <s v="A lot"/>
    <s v="Online"/>
  </r>
  <r>
    <x v="0"/>
    <x v="2"/>
    <s v="Will spend about the same"/>
    <s v="1-4 hour flight"/>
    <s v="Stay home"/>
    <s v="A little  "/>
    <s v="A lot"/>
    <s v="Online"/>
  </r>
  <r>
    <x v="0"/>
    <x v="2"/>
    <s v="Will spend about the same"/>
    <s v="1-4 hour flight"/>
    <s v="Stay home"/>
    <s v="Not at all"/>
    <s v="A little  "/>
    <s v="Online"/>
  </r>
  <r>
    <x v="0"/>
    <x v="2"/>
    <s v="Will spend more"/>
    <s v="1-4 hour flight"/>
    <s v="Stay home"/>
    <s v="A lot"/>
    <s v="Not at all"/>
    <s v="Online"/>
  </r>
  <r>
    <x v="0"/>
    <x v="2"/>
    <s v="Will spend more"/>
    <s v="1-4 hour flight"/>
    <s v="Stay home"/>
    <s v="A little  "/>
    <s v="A lot"/>
    <s v="Online"/>
  </r>
  <r>
    <x v="0"/>
    <x v="2"/>
    <s v="Will spend more"/>
    <s v="1-4 hour flight"/>
    <s v="Stay home"/>
    <s v="A lot"/>
    <s v="A lot"/>
    <s v="Online"/>
  </r>
  <r>
    <x v="0"/>
    <x v="2"/>
    <s v="Will spend more"/>
    <s v="1-4 hour flight"/>
    <s v="Stay home"/>
    <s v="A little  "/>
    <s v="A lot"/>
    <s v="Big Box Stores"/>
  </r>
  <r>
    <x v="0"/>
    <x v="2"/>
    <s v="Will spend more"/>
    <s v="Stay home"/>
    <s v="Stay home"/>
    <s v="Not at all"/>
    <s v="A lot"/>
    <s v="Big Box Stores"/>
  </r>
  <r>
    <x v="0"/>
    <x v="2"/>
    <s v="Will spend more"/>
    <s v="Stay home"/>
    <s v="Stay home"/>
    <s v="A lot"/>
    <s v="A lot"/>
    <s v="Big Box Stores"/>
  </r>
  <r>
    <x v="0"/>
    <x v="2"/>
    <s v="Will spend less"/>
    <s v="Stay home"/>
    <s v="Stay home"/>
    <s v="A little  "/>
    <s v="A little  "/>
    <s v="Big Box Stores"/>
  </r>
  <r>
    <x v="0"/>
    <x v="2"/>
    <s v="Will spend about the same"/>
    <s v="8+ hour flight"/>
    <s v="Stay home"/>
    <s v="Not at all"/>
    <s v="Not at all"/>
    <s v="Big Box Stores"/>
  </r>
  <r>
    <x v="0"/>
    <x v="2"/>
    <s v="Will spend more"/>
    <s v="4-8 hour flight"/>
    <s v="0-2 hour driving distance"/>
    <s v="A lot"/>
    <s v="A lot"/>
    <s v="Big Box Stores"/>
  </r>
  <r>
    <x v="0"/>
    <x v="2"/>
    <s v="Will spend more"/>
    <s v="Stay home"/>
    <s v="4-8 hour flight"/>
    <s v="A little  "/>
    <s v="A little  "/>
    <s v="Big Box Stores"/>
  </r>
  <r>
    <x v="0"/>
    <x v="2"/>
    <s v="Will spend less"/>
    <s v="Stay home"/>
    <s v="0-2 hour driving distance"/>
    <s v="Not at all"/>
    <s v="Not at all"/>
    <s v="Big Box Stores"/>
  </r>
  <r>
    <x v="0"/>
    <x v="2"/>
    <s v="Will spend more"/>
    <s v="Stay home"/>
    <s v="0-2 hour driving distance"/>
    <s v="A lot"/>
    <s v="A lot"/>
    <s v="Big Box Stores"/>
  </r>
  <r>
    <x v="1"/>
    <x v="2"/>
    <s v="Will spend more"/>
    <s v="Stay home"/>
    <s v="0-2 hour driving distance"/>
    <s v="A little  "/>
    <s v="A little  "/>
    <s v="Big Box Stores"/>
  </r>
  <r>
    <x v="1"/>
    <x v="2"/>
    <s v="Will spend more"/>
    <s v="Stay home"/>
    <s v="0-2 hour driving distance"/>
    <s v="Not at all"/>
    <s v="Not at all"/>
    <s v="Big Box Stores"/>
  </r>
  <r>
    <x v="1"/>
    <x v="2"/>
    <s v="Will spend less"/>
    <s v="Stay home"/>
    <s v="1-4 hour flight"/>
    <s v="A lot"/>
    <s v="A lot"/>
    <s v="Online"/>
  </r>
  <r>
    <x v="1"/>
    <x v="2"/>
    <s v="Will spend more"/>
    <s v="Stay home"/>
    <s v="1-4 hour flight"/>
    <s v="A little  "/>
    <s v="A little  "/>
    <s v="Online"/>
  </r>
  <r>
    <x v="1"/>
    <x v="2"/>
    <s v="Will spend about the same"/>
    <s v="Stay home"/>
    <s v="1-4 hour flight"/>
    <s v="Not at all"/>
    <s v="Not at all"/>
    <s v="Online"/>
  </r>
  <r>
    <x v="1"/>
    <x v="2"/>
    <s v="Will spend about the same"/>
    <s v="Stay home"/>
    <s v="1-4 hour flight"/>
    <s v="A lot"/>
    <s v="A lot"/>
    <s v="Online"/>
  </r>
  <r>
    <x v="1"/>
    <x v="2"/>
    <s v="Will spend more"/>
    <s v="Stay home"/>
    <s v="1-4 hour flight"/>
    <s v="A little  "/>
    <s v="A little  "/>
    <s v="Online"/>
  </r>
  <r>
    <x v="1"/>
    <x v="2"/>
    <s v="Will spend more"/>
    <s v="Stay home"/>
    <s v="1-4 hour flight"/>
    <s v="Not at all"/>
    <s v="A lot"/>
    <s v="Local Retail Stores"/>
  </r>
  <r>
    <x v="1"/>
    <x v="2"/>
    <s v="Will spend about the same"/>
    <s v="8+ hour flight"/>
    <s v="1-4 hour flight"/>
    <s v="A lot"/>
    <s v="A lot"/>
    <s v="Local Retail Stores"/>
  </r>
  <r>
    <x v="1"/>
    <x v="2"/>
    <s v="Will spend about the same"/>
    <s v="8+ hour flight"/>
    <s v="Stay home"/>
    <s v="A little  "/>
    <s v="A little  "/>
    <s v="Local Retail Stores"/>
  </r>
  <r>
    <x v="1"/>
    <x v="2"/>
    <s v="Will spend about the same"/>
    <s v="8+ hour flight"/>
    <s v="Stay home"/>
    <s v="Not at all"/>
    <s v="Not at all"/>
    <s v="Local Retail Stores"/>
  </r>
  <r>
    <x v="1"/>
    <x v="2"/>
    <s v="Will spend about the same"/>
    <s v="8+ hour flight"/>
    <s v="Stay home"/>
    <s v="A lot"/>
    <s v="Not at all"/>
    <s v="Big Box Stores"/>
  </r>
  <r>
    <x v="1"/>
    <x v="2"/>
    <s v="Will spend about the same"/>
    <s v="8+ hour flight"/>
    <s v="1-4 hour flight"/>
    <s v="A little  "/>
    <s v="A little  "/>
    <s v="Big Box Stores"/>
  </r>
  <r>
    <x v="1"/>
    <x v="2"/>
    <s v="Will spend about the same"/>
    <s v="8+ hour flight"/>
    <s v="Stay home"/>
    <s v="Not at all"/>
    <s v="Not at all"/>
    <s v="Local Retail Stores"/>
  </r>
  <r>
    <x v="1"/>
    <x v="2"/>
    <s v="Will spend about the same"/>
    <s v="8+ hour flight"/>
    <s v="Stay home"/>
    <s v="A lot"/>
    <s v="Not at all"/>
    <s v="Local Retail Stores"/>
  </r>
  <r>
    <x v="1"/>
    <x v="2"/>
    <s v="Will spend about the same"/>
    <s v="8+ hour flight"/>
    <s v="Stay home"/>
    <s v="A little  "/>
    <s v="A little  "/>
    <s v="Local Retail Stores"/>
  </r>
  <r>
    <x v="1"/>
    <x v="2"/>
    <s v="Will spend about the same"/>
    <s v="8+ hour flight"/>
    <s v="Stay home"/>
    <s v="Not at all"/>
    <s v="Not at all"/>
    <s v="Local Retail Stores"/>
  </r>
  <r>
    <x v="1"/>
    <x v="2"/>
    <s v="Will spend about the same"/>
    <s v="1-4 hour flight"/>
    <s v="0-2 hour driving distance"/>
    <s v="A lot"/>
    <s v="A lot"/>
    <s v="Online"/>
  </r>
  <r>
    <x v="1"/>
    <x v="2"/>
    <s v="Will spend about the same"/>
    <s v="8+ hour flight"/>
    <s v="0-2 hour driving distance"/>
    <s v="A little  "/>
    <s v="A little  "/>
    <s v="Big Box Stores"/>
  </r>
  <r>
    <x v="1"/>
    <x v="2"/>
    <s v="Will spend about the same"/>
    <s v="1-4 hour flight"/>
    <s v="0-2 hour driving distance"/>
    <s v="Not at all"/>
    <s v="Not at all"/>
    <s v="Big Box Stores"/>
  </r>
  <r>
    <x v="1"/>
    <x v="2"/>
    <s v="Will spend about the same"/>
    <s v="8+ hour flight"/>
    <s v="0-2 hour driving distance"/>
    <s v="A lot"/>
    <s v="Not at all"/>
    <s v="Big Box Stores"/>
  </r>
  <r>
    <x v="1"/>
    <x v="2"/>
    <s v="Will spend about the same"/>
    <s v="1-4 hour flight"/>
    <s v="0-2 hour driving distance"/>
    <s v="A little  "/>
    <s v="A little  "/>
    <s v="Big Box Stores"/>
  </r>
  <r>
    <x v="1"/>
    <x v="2"/>
    <s v="Will spend about the same"/>
    <s v="8+ hour flight"/>
    <s v="Stay home"/>
    <s v="A lot"/>
    <s v="Not at all"/>
    <s v="Online"/>
  </r>
  <r>
    <x v="2"/>
    <x v="2"/>
    <s v="Will spend about the same"/>
    <s v="1-4 hour flight"/>
    <s v="Stay home"/>
    <s v="A little  "/>
    <s v="A lot"/>
    <s v="Online"/>
  </r>
  <r>
    <x v="2"/>
    <x v="2"/>
    <s v="Will spend about the same"/>
    <s v="8+ hour flight"/>
    <s v="1-4 hour flight"/>
    <s v="Not at all"/>
    <s v="A little  "/>
    <s v="Online"/>
  </r>
  <r>
    <x v="2"/>
    <x v="2"/>
    <s v="Will spend about the same"/>
    <s v="1-4 hour flight"/>
    <s v="0-2 hour driving distance"/>
    <s v="A lot"/>
    <s v="Not at all"/>
    <s v="Online"/>
  </r>
  <r>
    <x v="2"/>
    <x v="2"/>
    <s v="Will spend about the same"/>
    <s v="8+ hour flight"/>
    <s v="Stay home"/>
    <s v="A little  "/>
    <s v="A lot"/>
    <s v="Local Retail Stores"/>
  </r>
  <r>
    <x v="2"/>
    <x v="2"/>
    <s v="Will spend less"/>
    <s v="1-4 hour flight"/>
    <s v="0-2 hour driving distance"/>
    <s v="Not at all"/>
    <s v="Not at all"/>
    <s v="Online"/>
  </r>
  <r>
    <x v="2"/>
    <x v="2"/>
    <s v="Will spend more"/>
    <s v="8+ hour flight"/>
    <s v="Stay home"/>
    <s v="A lot"/>
    <s v="Not at all"/>
    <s v="Onlin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x v="0"/>
  </r>
  <r>
    <x v="0"/>
  </r>
  <r>
    <x v="0"/>
  </r>
  <r>
    <x v="0"/>
  </r>
  <r>
    <x v="0"/>
  </r>
  <r>
    <x v="0"/>
  </r>
  <r>
    <x v="0"/>
  </r>
  <r>
    <x v="0"/>
  </r>
  <r>
    <x v="0"/>
  </r>
  <r>
    <x v="1"/>
  </r>
  <r>
    <x v="1"/>
  </r>
  <r>
    <x v="1"/>
  </r>
  <r>
    <x v="1"/>
  </r>
  <r>
    <x v="1"/>
  </r>
  <r>
    <x v="1"/>
  </r>
  <r>
    <x v="1"/>
  </r>
  <r>
    <x v="1"/>
  </r>
  <r>
    <x v="1"/>
  </r>
  <r>
    <x v="1"/>
  </r>
  <r>
    <x v="1"/>
  </r>
  <r>
    <x v="2"/>
  </r>
  <r>
    <x v="2"/>
  </r>
  <r>
    <x v="2"/>
  </r>
  <r>
    <x v="2"/>
  </r>
  <r>
    <x v="2"/>
  </r>
  <r>
    <x v="2"/>
  </r>
  <r>
    <x v="2"/>
  </r>
  <r>
    <x v="2"/>
  </r>
  <r>
    <x v="2"/>
  </r>
  <r>
    <x v="2"/>
  </r>
  <r>
    <x v="2"/>
  </r>
  <r>
    <x v="2"/>
  </r>
  <r>
    <x v="2"/>
  </r>
  <r>
    <x v="2"/>
  </r>
  <r>
    <x v="2"/>
  </r>
  <r>
    <x v="2"/>
  </r>
  <r>
    <x v="2"/>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1"/>
  </r>
  <r>
    <x v="1"/>
  </r>
  <r>
    <x v="1"/>
  </r>
  <r>
    <x v="1"/>
  </r>
  <r>
    <x v="1"/>
  </r>
  <r>
    <x v="2"/>
  </r>
  <r>
    <x v="2"/>
  </r>
  <r>
    <x v="2"/>
  </r>
  <r>
    <x v="2"/>
  </r>
  <r>
    <x v="2"/>
  </r>
  <r>
    <x v="2"/>
  </r>
  <r>
    <x v="2"/>
  </r>
  <r>
    <x v="2"/>
  </r>
  <r>
    <x v="2"/>
  </r>
  <r>
    <x v="2"/>
  </r>
  <r>
    <x v="2"/>
  </r>
  <r>
    <x v="2"/>
  </r>
  <r>
    <x v="2"/>
  </r>
  <r>
    <x v="2"/>
  </r>
  <r>
    <x v="0"/>
  </r>
  <r>
    <x v="0"/>
  </r>
  <r>
    <x v="0"/>
  </r>
  <r>
    <x v="0"/>
  </r>
  <r>
    <x v="0"/>
  </r>
  <r>
    <x v="0"/>
  </r>
  <r>
    <x v="0"/>
  </r>
  <r>
    <x v="0"/>
  </r>
  <r>
    <x v="0"/>
  </r>
  <r>
    <x v="0"/>
  </r>
  <r>
    <x v="0"/>
  </r>
  <r>
    <x v="0"/>
  </r>
  <r>
    <x v="0"/>
  </r>
  <r>
    <x v="0"/>
  </r>
  <r>
    <x v="0"/>
  </r>
  <r>
    <x v="0"/>
  </r>
  <r>
    <x v="0"/>
  </r>
  <r>
    <x v="0"/>
  </r>
  <r>
    <x v="1"/>
  </r>
  <r>
    <x v="1"/>
  </r>
  <r>
    <x v="1"/>
  </r>
  <r>
    <x v="1"/>
  </r>
  <r>
    <x v="1"/>
  </r>
  <r>
    <x v="1"/>
  </r>
  <r>
    <x v="1"/>
  </r>
  <r>
    <x v="1"/>
  </r>
  <r>
    <x v="1"/>
  </r>
  <r>
    <x v="1"/>
  </r>
  <r>
    <x v="1"/>
  </r>
  <r>
    <x v="1"/>
  </r>
  <r>
    <x v="1"/>
  </r>
  <r>
    <x v="1"/>
  </r>
  <r>
    <x v="1"/>
  </r>
  <r>
    <x v="1"/>
  </r>
  <r>
    <x v="1"/>
  </r>
  <r>
    <x v="1"/>
  </r>
  <r>
    <x v="1"/>
  </r>
  <r>
    <x v="1"/>
  </r>
  <r>
    <x v="1"/>
  </r>
  <r>
    <x v="1"/>
  </r>
  <r>
    <x v="1"/>
  </r>
  <r>
    <x v="2"/>
  </r>
  <r>
    <x v="2"/>
  </r>
  <r>
    <x v="2"/>
  </r>
  <r>
    <x v="2"/>
  </r>
  <r>
    <x v="2"/>
  </r>
  <r>
    <x v="2"/>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C3EC958-1270-4126-AEB3-3E8250C4BB85}"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15:B22" firstHeaderRow="1" firstDataRow="1" firstDataCol="1"/>
  <pivotFields count="9">
    <pivotField showAll="0"/>
    <pivotField showAll="0">
      <items count="4">
        <item x="0"/>
        <item h="1" x="1"/>
        <item h="1" x="2"/>
        <item t="default"/>
      </items>
    </pivotField>
    <pivotField showAll="0">
      <items count="4">
        <item x="0"/>
        <item x="1"/>
        <item x="2"/>
        <item t="default"/>
      </items>
    </pivotField>
    <pivotField showAll="0"/>
    <pivotField axis="axisRow" dataField="1" showAll="0">
      <items count="8">
        <item x="3"/>
        <item x="1"/>
        <item x="2"/>
        <item x="0"/>
        <item x="5"/>
        <item x="4"/>
        <item m="1" x="6"/>
        <item t="default"/>
      </items>
    </pivotField>
    <pivotField showAll="0"/>
    <pivotField showAll="0"/>
    <pivotField showAll="0"/>
    <pivotField showAll="0"/>
  </pivotFields>
  <rowFields count="1">
    <field x="4"/>
  </rowFields>
  <rowItems count="7">
    <i>
      <x/>
    </i>
    <i>
      <x v="1"/>
    </i>
    <i>
      <x v="2"/>
    </i>
    <i>
      <x v="3"/>
    </i>
    <i>
      <x v="4"/>
    </i>
    <i>
      <x v="5"/>
    </i>
    <i t="grand">
      <x/>
    </i>
  </rowItems>
  <colItems count="1">
    <i/>
  </colItems>
  <dataFields count="1">
    <dataField name="Count of How far did you travel last year?" fld="4" subtotal="count" showDataAs="percentOfTotal" baseField="4" baseItem="0" numFmtId="9"/>
  </dataFields>
  <formats count="3">
    <format dxfId="125">
      <pivotArea outline="0" fieldPosition="0">
        <references count="1">
          <reference field="4294967294" count="1">
            <x v="0"/>
          </reference>
        </references>
      </pivotArea>
    </format>
    <format dxfId="124">
      <pivotArea collapsedLevelsAreSubtotals="1" fieldPosition="0">
        <references count="1">
          <reference field="4" count="6">
            <x v="0"/>
            <x v="1"/>
            <x v="2"/>
            <x v="3"/>
            <x v="4"/>
            <x v="5"/>
          </reference>
        </references>
      </pivotArea>
    </format>
    <format dxfId="1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AD61FF7A-6E9C-45EC-AC6D-AD31EB81B4E8}" name="PivotTable3"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
  <location ref="D30:H32" firstHeaderRow="1" firstDataRow="2" firstDataCol="1"/>
  <pivotFields count="8">
    <pivotField axis="axisRow" showAll="0">
      <items count="4">
        <item h="1" x="0"/>
        <item h="1" x="1"/>
        <item x="2"/>
        <item t="default"/>
      </items>
    </pivotField>
    <pivotField axis="axisCol" dataField="1" showAll="0">
      <items count="4">
        <item x="0"/>
        <item x="1"/>
        <item x="2"/>
        <item t="default"/>
      </items>
    </pivotField>
    <pivotField showAll="0"/>
    <pivotField showAll="0"/>
    <pivotField showAll="0"/>
    <pivotField showAll="0"/>
    <pivotField showAll="0"/>
    <pivotField showAll="0"/>
  </pivotFields>
  <rowFields count="1">
    <field x="0"/>
  </rowFields>
  <rowItems count="1">
    <i>
      <x v="2"/>
    </i>
  </rowItems>
  <colFields count="1">
    <field x="1"/>
  </colFields>
  <colItems count="4">
    <i>
      <x/>
    </i>
    <i>
      <x v="1"/>
    </i>
    <i>
      <x v="2"/>
    </i>
    <i t="grand">
      <x/>
    </i>
  </colItems>
  <dataFields count="1">
    <dataField name="Count of Household Income" fld="1" subtotal="count" showDataAs="percentOfRow" baseField="0" baseItem="0" numFmtId="9"/>
  </dataFields>
  <formats count="40">
    <format dxfId="122">
      <pivotArea outline="0" collapsedLevelsAreSubtotals="1" fieldPosition="0"/>
    </format>
    <format dxfId="121">
      <pivotArea type="all" dataOnly="0" outline="0" fieldPosition="0"/>
    </format>
    <format dxfId="120">
      <pivotArea outline="0" collapsedLevelsAreSubtotals="1" fieldPosition="0"/>
    </format>
    <format dxfId="119">
      <pivotArea type="origin" dataOnly="0" labelOnly="1" outline="0" fieldPosition="0"/>
    </format>
    <format dxfId="118">
      <pivotArea field="1" type="button" dataOnly="0" labelOnly="1" outline="0" axis="axisCol" fieldPosition="0"/>
    </format>
    <format dxfId="117">
      <pivotArea type="topRight" dataOnly="0" labelOnly="1" outline="0" fieldPosition="0"/>
    </format>
    <format dxfId="116">
      <pivotArea field="0" type="button" dataOnly="0" labelOnly="1" outline="0" axis="axisRow" fieldPosition="0"/>
    </format>
    <format dxfId="115">
      <pivotArea dataOnly="0" labelOnly="1" fieldPosition="0">
        <references count="1">
          <reference field="0" count="0"/>
        </references>
      </pivotArea>
    </format>
    <format dxfId="114">
      <pivotArea dataOnly="0" labelOnly="1" grandRow="1" outline="0" fieldPosition="0"/>
    </format>
    <format dxfId="113">
      <pivotArea dataOnly="0" labelOnly="1" fieldPosition="0">
        <references count="1">
          <reference field="1" count="0"/>
        </references>
      </pivotArea>
    </format>
    <format dxfId="112">
      <pivotArea dataOnly="0" labelOnly="1" grandCol="1" outline="0" fieldPosition="0"/>
    </format>
    <format dxfId="111">
      <pivotArea collapsedLevelsAreSubtotals="1" fieldPosition="0">
        <references count="1">
          <reference field="0" count="0"/>
        </references>
      </pivotArea>
    </format>
    <format dxfId="110">
      <pivotArea dataOnly="0" labelOnly="1" fieldPosition="0">
        <references count="1">
          <reference field="0" count="0"/>
        </references>
      </pivotArea>
    </format>
    <format dxfId="109">
      <pivotArea collapsedLevelsAreSubtotals="1" fieldPosition="0">
        <references count="1">
          <reference field="0" count="0"/>
        </references>
      </pivotArea>
    </format>
    <format dxfId="108">
      <pivotArea dataOnly="0" labelOnly="1" fieldPosition="0">
        <references count="1">
          <reference field="0" count="0"/>
        </references>
      </pivotArea>
    </format>
    <format dxfId="107">
      <pivotArea field="0" type="button" dataOnly="0" labelOnly="1" outline="0" axis="axisRow" fieldPosition="0"/>
    </format>
    <format dxfId="106">
      <pivotArea dataOnly="0" labelOnly="1" fieldPosition="0">
        <references count="1">
          <reference field="1" count="0"/>
        </references>
      </pivotArea>
    </format>
    <format dxfId="105">
      <pivotArea dataOnly="0" labelOnly="1" grandCol="1" outline="0" fieldPosition="0"/>
    </format>
    <format dxfId="104">
      <pivotArea grandRow="1" outline="0" collapsedLevelsAreSubtotals="1" fieldPosition="0"/>
    </format>
    <format dxfId="103">
      <pivotArea dataOnly="0" labelOnly="1" grandRow="1" outline="0" fieldPosition="0"/>
    </format>
    <format dxfId="102">
      <pivotArea dataOnly="0" labelOnly="1" fieldPosition="0">
        <references count="1">
          <reference field="0" count="0"/>
        </references>
      </pivotArea>
    </format>
    <format dxfId="101">
      <pivotArea dataOnly="0" labelOnly="1" fieldPosition="0">
        <references count="1">
          <reference field="1" count="0"/>
        </references>
      </pivotArea>
    </format>
    <format dxfId="100">
      <pivotArea dataOnly="0" labelOnly="1" grandCol="1" outline="0" fieldPosition="0"/>
    </format>
    <format dxfId="99">
      <pivotArea outline="0" collapsedLevelsAreSubtotals="1" fieldPosition="0"/>
    </format>
    <format dxfId="98">
      <pivotArea dataOnly="0" labelOnly="1" fieldPosition="0">
        <references count="1">
          <reference field="0" count="0"/>
        </references>
      </pivotArea>
    </format>
    <format dxfId="97">
      <pivotArea outline="0" collapsedLevelsAreSubtotals="1" fieldPosition="0"/>
    </format>
    <format dxfId="96">
      <pivotArea dataOnly="0" labelOnly="1" fieldPosition="0">
        <references count="1">
          <reference field="0" count="0"/>
        </references>
      </pivotArea>
    </format>
    <format dxfId="95">
      <pivotArea outline="0" collapsedLevelsAreSubtotals="1" fieldPosition="0"/>
    </format>
    <format dxfId="94">
      <pivotArea dataOnly="0" labelOnly="1" fieldPosition="0">
        <references count="1">
          <reference field="1" count="0"/>
        </references>
      </pivotArea>
    </format>
    <format dxfId="93">
      <pivotArea dataOnly="0" labelOnly="1" grandCol="1" outline="0" fieldPosition="0"/>
    </format>
    <format dxfId="92">
      <pivotArea dataOnly="0" labelOnly="1" fieldPosition="0">
        <references count="1">
          <reference field="1" count="0"/>
        </references>
      </pivotArea>
    </format>
    <format dxfId="91">
      <pivotArea dataOnly="0" labelOnly="1" grandCol="1" outline="0" fieldPosition="0"/>
    </format>
    <format dxfId="90">
      <pivotArea dataOnly="0" labelOnly="1" fieldPosition="0">
        <references count="1">
          <reference field="1" count="0"/>
        </references>
      </pivotArea>
    </format>
    <format dxfId="89">
      <pivotArea dataOnly="0" labelOnly="1" grandCol="1" outline="0" fieldPosition="0"/>
    </format>
    <format dxfId="88">
      <pivotArea outline="0" collapsedLevelsAreSubtotals="1" fieldPosition="0"/>
    </format>
    <format dxfId="87">
      <pivotArea dataOnly="0" labelOnly="1" fieldPosition="0">
        <references count="1">
          <reference field="0" count="0"/>
        </references>
      </pivotArea>
    </format>
    <format dxfId="86">
      <pivotArea dataOnly="0" labelOnly="1" fieldPosition="0">
        <references count="1">
          <reference field="1" count="0"/>
        </references>
      </pivotArea>
    </format>
    <format dxfId="85">
      <pivotArea outline="0" collapsedLevelsAreSubtotals="1" fieldPosition="0">
        <references count="1">
          <reference field="1" count="1" selected="0">
            <x v="0"/>
          </reference>
        </references>
      </pivotArea>
    </format>
    <format dxfId="84">
      <pivotArea dataOnly="0" labelOnly="1" fieldPosition="0">
        <references count="1">
          <reference field="1" count="0"/>
        </references>
      </pivotArea>
    </format>
    <format dxfId="83">
      <pivotArea outline="0" collapsedLevelsAreSubtotals="1" fieldPosition="0">
        <references count="1">
          <reference field="1" count="0" selected="0"/>
        </references>
      </pivotArea>
    </format>
  </formats>
  <conditionalFormats count="1">
    <conditionalFormat priority="1">
      <pivotAreas count="1">
        <pivotArea type="data" outline="0" collapsedLevelsAreSubtotals="1" fieldPosition="0">
          <references count="2">
            <reference field="4294967294" count="1" selected="0">
              <x v="0"/>
            </reference>
            <reference field="1" count="3" selected="0">
              <x v="0"/>
              <x v="1"/>
              <x v="2"/>
            </reference>
          </references>
        </pivotArea>
      </pivotAreas>
    </conditionalFormat>
  </conditionalFormats>
  <pivotTableStyleInfo name="PivotStyleMedium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C020C9CC-45BF-4C16-B419-06D3B4C13863}" name="PivotTable4"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8" firstHeaderRow="1" firstDataRow="1" firstDataCol="1"/>
  <pivotFields count="1">
    <pivotField axis="axisRow" dataField="1" showAll="0">
      <items count="5">
        <item x="0"/>
        <item x="1"/>
        <item x="2"/>
        <item x="3"/>
        <item t="default"/>
      </items>
    </pivotField>
  </pivotFields>
  <rowFields count="1">
    <field x="0"/>
  </rowFields>
  <rowItems count="5">
    <i>
      <x/>
    </i>
    <i>
      <x v="1"/>
    </i>
    <i>
      <x v="2"/>
    </i>
    <i>
      <x v="3"/>
    </i>
    <i t="grand">
      <x/>
    </i>
  </rowItems>
  <colItems count="1">
    <i/>
  </colItems>
  <dataFields count="1">
    <dataField name="Count of Generatio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94AA77E-D0D9-4E34-B1B0-254DB8FF7111}" name="PivotTable7"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9">
  <location ref="A92:A93" firstHeaderRow="1" firstDataRow="1" firstDataCol="0"/>
  <pivotFields count="9">
    <pivotField dataField="1" showAll="0"/>
    <pivotField showAll="0">
      <items count="4">
        <item x="0"/>
        <item h="1" x="1"/>
        <item h="1" x="2"/>
        <item t="default"/>
      </items>
    </pivotField>
    <pivotField showAll="0">
      <items count="4">
        <item x="0"/>
        <item x="1"/>
        <item x="2"/>
        <item t="default"/>
      </items>
    </pivotField>
    <pivotField showAll="0"/>
    <pivotField showAll="0"/>
    <pivotField showAll="0"/>
    <pivotField showAll="0"/>
    <pivotField showAll="0"/>
    <pivotField showAll="0"/>
  </pivotFields>
  <rowItems count="1">
    <i/>
  </rowItems>
  <colItems count="1">
    <i/>
  </colItems>
  <dataFields count="1">
    <dataField name="Count of ID #" fld="0" subtotal="count" baseField="0" baseItem="1072693248"/>
  </dataFields>
  <formats count="3">
    <format dxfId="128">
      <pivotArea type="all" dataOnly="0" outline="0" fieldPosition="0"/>
    </format>
    <format dxfId="127">
      <pivotArea outline="0" collapsedLevelsAreSubtotals="1" fieldPosition="0"/>
    </format>
    <format dxfId="12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B206D19-D285-4264-A162-CF2742B30937}" name="PivotTable6"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9">
  <location ref="A79:B82" firstHeaderRow="1" firstDataRow="1" firstDataCol="1"/>
  <pivotFields count="9">
    <pivotField showAll="0"/>
    <pivotField showAll="0">
      <items count="4">
        <item x="0"/>
        <item h="1" x="1"/>
        <item h="1" x="2"/>
        <item t="default"/>
      </items>
    </pivotField>
    <pivotField showAll="0">
      <items count="4">
        <item x="0"/>
        <item x="1"/>
        <item x="2"/>
        <item t="default"/>
      </items>
    </pivotField>
    <pivotField showAll="0"/>
    <pivotField showAll="0"/>
    <pivotField showAll="0"/>
    <pivotField showAll="0"/>
    <pivotField showAll="0"/>
    <pivotField axis="axisRow" dataField="1" showAll="0">
      <items count="4">
        <item x="0"/>
        <item x="1"/>
        <item x="2"/>
        <item t="default"/>
      </items>
    </pivotField>
  </pivotFields>
  <rowFields count="1">
    <field x="8"/>
  </rowFields>
  <rowItems count="3">
    <i>
      <x/>
    </i>
    <i>
      <x v="1"/>
    </i>
    <i>
      <x v="2"/>
    </i>
  </rowItems>
  <colItems count="1">
    <i/>
  </colItems>
  <dataFields count="1">
    <dataField name="Count of Where do you intend to shop for the majority of your presents this year? (select one)" fld="8" subtotal="count" showDataAs="percentOfTotal" baseField="8" baseItem="0" numFmtId="9"/>
  </dataFields>
  <formats count="2">
    <format dxfId="130">
      <pivotArea outline="0" fieldPosition="0">
        <references count="1">
          <reference field="4294967294" count="1">
            <x v="0"/>
          </reference>
        </references>
      </pivotArea>
    </format>
    <format dxfId="1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3FCCD34-F8BB-40E3-BD8D-08C20995D006}" name="PivotTable8"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9">
  <location ref="A55:B58" firstHeaderRow="1" firstDataRow="1" firstDataCol="1"/>
  <pivotFields count="9">
    <pivotField showAll="0"/>
    <pivotField showAll="0">
      <items count="4">
        <item x="0"/>
        <item h="1" x="1"/>
        <item h="1" x="2"/>
        <item t="default"/>
      </items>
    </pivotField>
    <pivotField showAll="0">
      <items count="4">
        <item x="0"/>
        <item x="1"/>
        <item x="2"/>
        <item t="default"/>
      </items>
    </pivotField>
    <pivotField showAll="0"/>
    <pivotField showAll="0"/>
    <pivotField showAll="0"/>
    <pivotField axis="axisRow" dataField="1" showAll="0">
      <items count="9">
        <item m="1" x="7"/>
        <item m="1" x="3"/>
        <item m="1" x="5"/>
        <item m="1" x="4"/>
        <item m="1" x="6"/>
        <item x="0"/>
        <item x="1"/>
        <item x="2"/>
        <item t="default"/>
      </items>
    </pivotField>
    <pivotField showAll="0"/>
    <pivotField showAll="0"/>
  </pivotFields>
  <rowFields count="1">
    <field x="6"/>
  </rowFields>
  <rowItems count="3">
    <i>
      <x v="5"/>
    </i>
    <i>
      <x v="6"/>
    </i>
    <i>
      <x v="7"/>
    </i>
  </rowItems>
  <colItems count="1">
    <i/>
  </colItems>
  <dataFields count="1">
    <dataField name="Count of Did you decorate for the holidays in 2019" fld="6" subtotal="count" showDataAs="percentOfTotal" baseField="6" baseItem="0" numFmtId="9"/>
  </dataFields>
  <formats count="2">
    <format dxfId="132">
      <pivotArea outline="0" fieldPosition="0">
        <references count="1">
          <reference field="4294967294" count="1">
            <x v="0"/>
          </reference>
        </references>
      </pivotArea>
    </format>
    <format dxfId="1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3C6D27C-1297-49EA-8B8B-295BB05CF826}"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0:B36" firstHeaderRow="1" firstDataRow="1" firstDataCol="1"/>
  <pivotFields count="9">
    <pivotField showAll="0"/>
    <pivotField showAll="0">
      <items count="4">
        <item x="0"/>
        <item h="1" x="1"/>
        <item h="1" x="2"/>
        <item t="default"/>
      </items>
    </pivotField>
    <pivotField showAll="0">
      <items count="4">
        <item x="0"/>
        <item x="1"/>
        <item x="2"/>
        <item t="default"/>
      </items>
    </pivotField>
    <pivotField showAll="0"/>
    <pivotField showAll="0"/>
    <pivotField axis="axisRow" dataField="1" showAll="0">
      <items count="6">
        <item x="1"/>
        <item x="2"/>
        <item x="0"/>
        <item x="3"/>
        <item x="4"/>
        <item t="default"/>
      </items>
    </pivotField>
    <pivotField showAll="0"/>
    <pivotField showAll="0"/>
    <pivotField showAll="0"/>
  </pivotFields>
  <rowFields count="1">
    <field x="5"/>
  </rowFields>
  <rowItems count="6">
    <i>
      <x/>
    </i>
    <i>
      <x v="1"/>
    </i>
    <i>
      <x v="2"/>
    </i>
    <i>
      <x v="3"/>
    </i>
    <i>
      <x v="4"/>
    </i>
    <i t="grand">
      <x/>
    </i>
  </rowItems>
  <colItems count="1">
    <i/>
  </colItems>
  <dataFields count="1">
    <dataField name="Count of How far do you intend to travel this year?" fld="5" subtotal="count" showDataAs="percentOfTotal" baseField="5" baseItem="1" numFmtId="9"/>
  </dataFields>
  <formats count="2">
    <format dxfId="134">
      <pivotArea outline="0" fieldPosition="0">
        <references count="1">
          <reference field="4294967294" count="1">
            <x v="0"/>
          </reference>
        </references>
      </pivotArea>
    </format>
    <format dxfId="13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57E9ABA-ADA8-4F3A-8AAA-CF4C94FCFC02}"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7" firstHeaderRow="1" firstDataRow="1" firstDataCol="1"/>
  <pivotFields count="9">
    <pivotField showAll="0"/>
    <pivotField showAll="0">
      <items count="4">
        <item x="0"/>
        <item h="1" x="1"/>
        <item h="1" x="2"/>
        <item t="default"/>
      </items>
    </pivotField>
    <pivotField showAll="0">
      <items count="4">
        <item x="0"/>
        <item x="1"/>
        <item x="2"/>
        <item t="default"/>
      </items>
    </pivotField>
    <pivotField axis="axisRow" dataField="1" showAll="0">
      <items count="4">
        <item x="0"/>
        <item x="2"/>
        <item x="1"/>
        <item t="default"/>
      </items>
    </pivotField>
    <pivotField showAll="0"/>
    <pivotField showAll="0"/>
    <pivotField showAll="0"/>
    <pivotField showAll="0"/>
    <pivotField showAll="0"/>
  </pivotFields>
  <rowFields count="1">
    <field x="3"/>
  </rowFields>
  <rowItems count="4">
    <i>
      <x/>
    </i>
    <i>
      <x v="1"/>
    </i>
    <i>
      <x v="2"/>
    </i>
    <i t="grand">
      <x/>
    </i>
  </rowItems>
  <colItems count="1">
    <i/>
  </colItems>
  <dataFields count="1">
    <dataField name="Count of Compared to 2019, how much do you intend to spend during the holidays this year?" fld="3" subtotal="count" showDataAs="percentOfTotal" baseField="3" baseItem="0" numFmtId="9"/>
  </dataFields>
  <formats count="1">
    <format dxfId="135">
      <pivotArea outline="0" collapsedLevelsAreSubtotals="1" fieldPosition="0"/>
    </format>
  </formats>
  <chartFormats count="8">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3" count="1" selected="0">
            <x v="0"/>
          </reference>
        </references>
      </pivotArea>
    </chartFormat>
    <chartFormat chart="1" format="6">
      <pivotArea type="data" outline="0" fieldPosition="0">
        <references count="2">
          <reference field="4294967294" count="1" selected="0">
            <x v="0"/>
          </reference>
          <reference field="3" count="1" selected="0">
            <x v="1"/>
          </reference>
        </references>
      </pivotArea>
    </chartFormat>
    <chartFormat chart="1" format="7">
      <pivotArea type="data" outline="0" fieldPosition="0">
        <references count="2">
          <reference field="4294967294" count="1" selected="0">
            <x v="0"/>
          </reference>
          <reference field="3" count="1" selected="0">
            <x v="2"/>
          </reference>
        </references>
      </pivotArea>
    </chartFormat>
    <chartFormat chart="2" format="8"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3" count="1" selected="0">
            <x v="0"/>
          </reference>
        </references>
      </pivotArea>
    </chartFormat>
    <chartFormat chart="2" format="10">
      <pivotArea type="data" outline="0" fieldPosition="0">
        <references count="2">
          <reference field="4294967294" count="1" selected="0">
            <x v="0"/>
          </reference>
          <reference field="3" count="1" selected="0">
            <x v="1"/>
          </reference>
        </references>
      </pivotArea>
    </chartFormat>
    <chartFormat chart="2" format="11">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80B1D449-C0D5-4D39-8A7C-852C15467B28}" name="PivotTable9"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9">
  <location ref="A66:B69" firstHeaderRow="1" firstDataRow="1" firstDataCol="1"/>
  <pivotFields count="9">
    <pivotField showAll="0"/>
    <pivotField showAll="0">
      <items count="4">
        <item x="0"/>
        <item h="1" x="1"/>
        <item h="1" x="2"/>
        <item t="default"/>
      </items>
    </pivotField>
    <pivotField showAll="0">
      <items count="4">
        <item x="0"/>
        <item x="1"/>
        <item x="2"/>
        <item t="default"/>
      </items>
    </pivotField>
    <pivotField showAll="0"/>
    <pivotField showAll="0"/>
    <pivotField showAll="0"/>
    <pivotField showAll="0"/>
    <pivotField axis="axisRow" dataField="1" showAll="0">
      <items count="9">
        <item m="1" x="7"/>
        <item m="1" x="3"/>
        <item m="1" x="5"/>
        <item m="1" x="4"/>
        <item m="1" x="6"/>
        <item x="0"/>
        <item x="2"/>
        <item x="1"/>
        <item t="default"/>
      </items>
    </pivotField>
    <pivotField showAll="0"/>
  </pivotFields>
  <rowFields count="1">
    <field x="7"/>
  </rowFields>
  <rowItems count="3">
    <i>
      <x v="5"/>
    </i>
    <i>
      <x v="6"/>
    </i>
    <i>
      <x v="7"/>
    </i>
  </rowItems>
  <colItems count="1">
    <i/>
  </colItems>
  <dataFields count="1">
    <dataField name="Count of Will you decorate for the holidays this year?" fld="7" subtotal="count" showDataAs="percentOfTotal" baseField="7" baseItem="1" numFmtId="9"/>
  </dataFields>
  <formats count="2">
    <format dxfId="137">
      <pivotArea outline="0" fieldPosition="0">
        <references count="1">
          <reference field="4294967294" count="1">
            <x v="0"/>
          </reference>
        </references>
      </pivotArea>
    </format>
    <format dxfId="13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1FDEA10-392C-45B7-90EF-E7CDD595F9E0}" name="PivotTable2"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
  <location ref="D19:H21" firstHeaderRow="1" firstDataRow="2" firstDataCol="1"/>
  <pivotFields count="8">
    <pivotField axis="axisRow" showAll="0">
      <items count="4">
        <item h="1" x="0"/>
        <item x="1"/>
        <item h="1" x="2"/>
        <item t="default"/>
      </items>
    </pivotField>
    <pivotField axis="axisCol" dataField="1" showAll="0">
      <items count="4">
        <item x="0"/>
        <item x="1"/>
        <item x="2"/>
        <item t="default"/>
      </items>
    </pivotField>
    <pivotField showAll="0"/>
    <pivotField showAll="0"/>
    <pivotField showAll="0"/>
    <pivotField showAll="0"/>
    <pivotField showAll="0"/>
    <pivotField showAll="0"/>
  </pivotFields>
  <rowFields count="1">
    <field x="0"/>
  </rowFields>
  <rowItems count="1">
    <i>
      <x v="1"/>
    </i>
  </rowItems>
  <colFields count="1">
    <field x="1"/>
  </colFields>
  <colItems count="4">
    <i>
      <x/>
    </i>
    <i>
      <x v="1"/>
    </i>
    <i>
      <x v="2"/>
    </i>
    <i t="grand">
      <x/>
    </i>
  </colItems>
  <dataFields count="1">
    <dataField name="Count of Household Income" fld="1" subtotal="count" showDataAs="percentOfRow" baseField="0" baseItem="0" numFmtId="9"/>
  </dataFields>
  <formats count="41">
    <format dxfId="41">
      <pivotArea outline="0" collapsedLevelsAreSubtotals="1" fieldPosition="0"/>
    </format>
    <format dxfId="40">
      <pivotArea type="all" dataOnly="0" outline="0" fieldPosition="0"/>
    </format>
    <format dxfId="39">
      <pivotArea outline="0" collapsedLevelsAreSubtotals="1" fieldPosition="0"/>
    </format>
    <format dxfId="38">
      <pivotArea type="origin" dataOnly="0" labelOnly="1" outline="0" fieldPosition="0"/>
    </format>
    <format dxfId="37">
      <pivotArea field="1" type="button" dataOnly="0" labelOnly="1" outline="0" axis="axisCol" fieldPosition="0"/>
    </format>
    <format dxfId="36">
      <pivotArea type="topRight" dataOnly="0" labelOnly="1" outline="0" fieldPosition="0"/>
    </format>
    <format dxfId="35">
      <pivotArea field="0" type="button" dataOnly="0" labelOnly="1" outline="0" axis="axisRow" fieldPosition="0"/>
    </format>
    <format dxfId="34">
      <pivotArea dataOnly="0" labelOnly="1" fieldPosition="0">
        <references count="1">
          <reference field="0" count="0"/>
        </references>
      </pivotArea>
    </format>
    <format dxfId="33">
      <pivotArea dataOnly="0" labelOnly="1" grandRow="1" outline="0" fieldPosition="0"/>
    </format>
    <format dxfId="32">
      <pivotArea dataOnly="0" labelOnly="1" fieldPosition="0">
        <references count="1">
          <reference field="1" count="0"/>
        </references>
      </pivotArea>
    </format>
    <format dxfId="31">
      <pivotArea dataOnly="0" labelOnly="1" grandCol="1" outline="0" fieldPosition="0"/>
    </format>
    <format dxfId="30">
      <pivotArea collapsedLevelsAreSubtotals="1" fieldPosition="0">
        <references count="1">
          <reference field="0" count="0"/>
        </references>
      </pivotArea>
    </format>
    <format dxfId="29">
      <pivotArea dataOnly="0" labelOnly="1" fieldPosition="0">
        <references count="1">
          <reference field="0" count="0"/>
        </references>
      </pivotArea>
    </format>
    <format dxfId="28">
      <pivotArea collapsedLevelsAreSubtotals="1" fieldPosition="0">
        <references count="1">
          <reference field="0" count="0"/>
        </references>
      </pivotArea>
    </format>
    <format dxfId="27">
      <pivotArea dataOnly="0" labelOnly="1" fieldPosition="0">
        <references count="1">
          <reference field="0" count="0"/>
        </references>
      </pivotArea>
    </format>
    <format dxfId="26">
      <pivotArea field="0" type="button" dataOnly="0" labelOnly="1" outline="0" axis="axisRow" fieldPosition="0"/>
    </format>
    <format dxfId="25">
      <pivotArea dataOnly="0" labelOnly="1" fieldPosition="0">
        <references count="1">
          <reference field="1" count="0"/>
        </references>
      </pivotArea>
    </format>
    <format dxfId="24">
      <pivotArea dataOnly="0" labelOnly="1" grandCol="1" outline="0" fieldPosition="0"/>
    </format>
    <format dxfId="23">
      <pivotArea grandRow="1" outline="0" collapsedLevelsAreSubtotals="1" fieldPosition="0"/>
    </format>
    <format dxfId="22">
      <pivotArea dataOnly="0" labelOnly="1" grandRow="1" outline="0" fieldPosition="0"/>
    </format>
    <format dxfId="21">
      <pivotArea dataOnly="0" labelOnly="1" fieldPosition="0">
        <references count="1">
          <reference field="0" count="0"/>
        </references>
      </pivotArea>
    </format>
    <format dxfId="20">
      <pivotArea dataOnly="0" labelOnly="1" fieldPosition="0">
        <references count="1">
          <reference field="1" count="0"/>
        </references>
      </pivotArea>
    </format>
    <format dxfId="19">
      <pivotArea dataOnly="0" labelOnly="1" grandCol="1" outline="0" fieldPosition="0"/>
    </format>
    <format dxfId="18">
      <pivotArea outline="0" collapsedLevelsAreSubtotals="1" fieldPosition="0"/>
    </format>
    <format dxfId="17">
      <pivotArea dataOnly="0" labelOnly="1" fieldPosition="0">
        <references count="1">
          <reference field="0" count="0"/>
        </references>
      </pivotArea>
    </format>
    <format dxfId="16">
      <pivotArea outline="0" collapsedLevelsAreSubtotals="1" fieldPosition="0"/>
    </format>
    <format dxfId="15">
      <pivotArea dataOnly="0" labelOnly="1" fieldPosition="0">
        <references count="1">
          <reference field="0" count="0"/>
        </references>
      </pivotArea>
    </format>
    <format dxfId="14">
      <pivotArea outline="0" collapsedLevelsAreSubtotals="1" fieldPosition="0"/>
    </format>
    <format dxfId="13">
      <pivotArea dataOnly="0" labelOnly="1" fieldPosition="0">
        <references count="1">
          <reference field="1" count="0"/>
        </references>
      </pivotArea>
    </format>
    <format dxfId="12">
      <pivotArea dataOnly="0" labelOnly="1" grandCol="1" outline="0" fieldPosition="0"/>
    </format>
    <format dxfId="11">
      <pivotArea dataOnly="0" labelOnly="1" fieldPosition="0">
        <references count="1">
          <reference field="1" count="0"/>
        </references>
      </pivotArea>
    </format>
    <format dxfId="10">
      <pivotArea dataOnly="0" labelOnly="1" grandCol="1" outline="0" fieldPosition="0"/>
    </format>
    <format dxfId="9">
      <pivotArea dataOnly="0" labelOnly="1" fieldPosition="0">
        <references count="1">
          <reference field="1" count="0"/>
        </references>
      </pivotArea>
    </format>
    <format dxfId="8">
      <pivotArea dataOnly="0" labelOnly="1" grandCol="1" outline="0" fieldPosition="0"/>
    </format>
    <format dxfId="7">
      <pivotArea dataOnly="0" labelOnly="1" fieldPosition="0">
        <references count="1">
          <reference field="1" count="0"/>
        </references>
      </pivotArea>
    </format>
    <format dxfId="6">
      <pivotArea dataOnly="0" labelOnly="1" grandCol="1" outline="0" fieldPosition="0"/>
    </format>
    <format dxfId="5">
      <pivotArea outline="0" collapsedLevelsAreSubtotals="1" fieldPosition="0"/>
    </format>
    <format dxfId="4">
      <pivotArea dataOnly="0" labelOnly="1" fieldPosition="0">
        <references count="1">
          <reference field="0" count="0"/>
        </references>
      </pivotArea>
    </format>
    <format dxfId="3">
      <pivotArea dataOnly="0" labelOnly="1" fieldPosition="0">
        <references count="1">
          <reference field="1" count="0"/>
        </references>
      </pivotArea>
    </format>
    <format dxfId="2">
      <pivotArea outline="0" collapsedLevelsAreSubtotals="1" fieldPosition="0">
        <references count="1">
          <reference field="1" count="1" selected="0">
            <x v="2"/>
          </reference>
        </references>
      </pivotArea>
    </format>
    <format dxfId="1">
      <pivotArea outline="0" collapsedLevelsAreSubtotals="1" fieldPosition="0">
        <references count="1">
          <reference field="1" count="0" selected="0"/>
        </references>
      </pivotArea>
    </format>
  </formats>
  <conditionalFormats count="1">
    <conditionalFormat priority="2">
      <pivotAreas count="1">
        <pivotArea type="data" outline="0" collapsedLevelsAreSubtotals="1" fieldPosition="0">
          <references count="2">
            <reference field="4294967294" count="1" selected="0">
              <x v="0"/>
            </reference>
            <reference field="1" count="3" selected="0">
              <x v="0"/>
              <x v="1"/>
              <x v="2"/>
            </reference>
          </references>
        </pivotArea>
      </pivotAreas>
    </conditionalFormat>
  </conditionalFormats>
  <pivotTableStyleInfo name="PivotStyleMedium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8F9FBD15-08DA-4C70-8623-F1929790869C}" name="PivotTable1"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
  <location ref="D10:H12" firstHeaderRow="1" firstDataRow="2" firstDataCol="1"/>
  <pivotFields count="8">
    <pivotField axis="axisRow" showAll="0">
      <items count="4">
        <item x="0"/>
        <item h="1" x="1"/>
        <item h="1" x="2"/>
        <item t="default"/>
      </items>
    </pivotField>
    <pivotField axis="axisCol" dataField="1" showAll="0">
      <items count="4">
        <item x="0"/>
        <item x="1"/>
        <item x="2"/>
        <item t="default"/>
      </items>
    </pivotField>
    <pivotField showAll="0"/>
    <pivotField showAll="0"/>
    <pivotField showAll="0"/>
    <pivotField showAll="0"/>
    <pivotField showAll="0"/>
    <pivotField showAll="0"/>
  </pivotFields>
  <rowFields count="1">
    <field x="0"/>
  </rowFields>
  <rowItems count="1">
    <i>
      <x/>
    </i>
  </rowItems>
  <colFields count="1">
    <field x="1"/>
  </colFields>
  <colItems count="4">
    <i>
      <x/>
    </i>
    <i>
      <x v="1"/>
    </i>
    <i>
      <x v="2"/>
    </i>
    <i t="grand">
      <x/>
    </i>
  </colItems>
  <dataFields count="1">
    <dataField name="Count of Household Income" fld="1" subtotal="count" showDataAs="percentOfRow" baseField="0" baseItem="0" numFmtId="9"/>
  </dataFields>
  <formats count="41">
    <format dxfId="82">
      <pivotArea outline="0" collapsedLevelsAreSubtotals="1" fieldPosition="0"/>
    </format>
    <format dxfId="81">
      <pivotArea type="all" dataOnly="0" outline="0" fieldPosition="0"/>
    </format>
    <format dxfId="80">
      <pivotArea outline="0" collapsedLevelsAreSubtotals="1" fieldPosition="0"/>
    </format>
    <format dxfId="79">
      <pivotArea type="origin" dataOnly="0" labelOnly="1" outline="0" fieldPosition="0"/>
    </format>
    <format dxfId="78">
      <pivotArea field="1" type="button" dataOnly="0" labelOnly="1" outline="0" axis="axisCol" fieldPosition="0"/>
    </format>
    <format dxfId="77">
      <pivotArea type="topRight" dataOnly="0" labelOnly="1" outline="0" fieldPosition="0"/>
    </format>
    <format dxfId="76">
      <pivotArea field="0" type="button" dataOnly="0" labelOnly="1" outline="0" axis="axisRow" fieldPosition="0"/>
    </format>
    <format dxfId="75">
      <pivotArea dataOnly="0" labelOnly="1" fieldPosition="0">
        <references count="1">
          <reference field="0" count="0"/>
        </references>
      </pivotArea>
    </format>
    <format dxfId="74">
      <pivotArea dataOnly="0" labelOnly="1" grandRow="1" outline="0" fieldPosition="0"/>
    </format>
    <format dxfId="73">
      <pivotArea dataOnly="0" labelOnly="1" fieldPosition="0">
        <references count="1">
          <reference field="1" count="0"/>
        </references>
      </pivotArea>
    </format>
    <format dxfId="72">
      <pivotArea dataOnly="0" labelOnly="1" grandCol="1" outline="0" fieldPosition="0"/>
    </format>
    <format dxfId="71">
      <pivotArea collapsedLevelsAreSubtotals="1" fieldPosition="0">
        <references count="1">
          <reference field="0" count="0"/>
        </references>
      </pivotArea>
    </format>
    <format dxfId="70">
      <pivotArea dataOnly="0" labelOnly="1" fieldPosition="0">
        <references count="1">
          <reference field="0" count="0"/>
        </references>
      </pivotArea>
    </format>
    <format dxfId="69">
      <pivotArea collapsedLevelsAreSubtotals="1" fieldPosition="0">
        <references count="1">
          <reference field="0" count="0"/>
        </references>
      </pivotArea>
    </format>
    <format dxfId="68">
      <pivotArea dataOnly="0" labelOnly="1" fieldPosition="0">
        <references count="1">
          <reference field="0" count="0"/>
        </references>
      </pivotArea>
    </format>
    <format dxfId="67">
      <pivotArea field="0" type="button" dataOnly="0" labelOnly="1" outline="0" axis="axisRow" fieldPosition="0"/>
    </format>
    <format dxfId="66">
      <pivotArea dataOnly="0" labelOnly="1" fieldPosition="0">
        <references count="1">
          <reference field="1" count="0"/>
        </references>
      </pivotArea>
    </format>
    <format dxfId="65">
      <pivotArea dataOnly="0" labelOnly="1" grandCol="1" outline="0" fieldPosition="0"/>
    </format>
    <format dxfId="64">
      <pivotArea grandRow="1" outline="0" collapsedLevelsAreSubtotals="1" fieldPosition="0"/>
    </format>
    <format dxfId="63">
      <pivotArea dataOnly="0" labelOnly="1" grandRow="1" outline="0" fieldPosition="0"/>
    </format>
    <format dxfId="62">
      <pivotArea dataOnly="0" labelOnly="1" fieldPosition="0">
        <references count="1">
          <reference field="0" count="0"/>
        </references>
      </pivotArea>
    </format>
    <format dxfId="61">
      <pivotArea dataOnly="0" labelOnly="1" fieldPosition="0">
        <references count="1">
          <reference field="1" count="0"/>
        </references>
      </pivotArea>
    </format>
    <format dxfId="60">
      <pivotArea dataOnly="0" labelOnly="1" grandCol="1" outline="0" fieldPosition="0"/>
    </format>
    <format dxfId="59">
      <pivotArea outline="0" collapsedLevelsAreSubtotals="1" fieldPosition="0"/>
    </format>
    <format dxfId="58">
      <pivotArea dataOnly="0" labelOnly="1" fieldPosition="0">
        <references count="1">
          <reference field="0" count="0"/>
        </references>
      </pivotArea>
    </format>
    <format dxfId="57">
      <pivotArea outline="0" collapsedLevelsAreSubtotals="1" fieldPosition="0"/>
    </format>
    <format dxfId="56">
      <pivotArea dataOnly="0" labelOnly="1" fieldPosition="0">
        <references count="1">
          <reference field="0" count="0"/>
        </references>
      </pivotArea>
    </format>
    <format dxfId="55">
      <pivotArea outline="0" collapsedLevelsAreSubtotals="1" fieldPosition="0"/>
    </format>
    <format dxfId="54">
      <pivotArea dataOnly="0" labelOnly="1" fieldPosition="0">
        <references count="1">
          <reference field="1" count="0"/>
        </references>
      </pivotArea>
    </format>
    <format dxfId="53">
      <pivotArea dataOnly="0" labelOnly="1" grandCol="1" outline="0" fieldPosition="0"/>
    </format>
    <format dxfId="52">
      <pivotArea dataOnly="0" labelOnly="1" fieldPosition="0">
        <references count="1">
          <reference field="1" count="0"/>
        </references>
      </pivotArea>
    </format>
    <format dxfId="51">
      <pivotArea dataOnly="0" labelOnly="1" grandCol="1" outline="0" fieldPosition="0"/>
    </format>
    <format dxfId="50">
      <pivotArea dataOnly="0" labelOnly="1" fieldPosition="0">
        <references count="1">
          <reference field="1" count="0"/>
        </references>
      </pivotArea>
    </format>
    <format dxfId="49">
      <pivotArea dataOnly="0" labelOnly="1" grandCol="1" outline="0" fieldPosition="0"/>
    </format>
    <format dxfId="48">
      <pivotArea dataOnly="0" labelOnly="1" fieldPosition="0">
        <references count="1">
          <reference field="1" count="0"/>
        </references>
      </pivotArea>
    </format>
    <format dxfId="47">
      <pivotArea dataOnly="0" labelOnly="1" grandCol="1" outline="0" fieldPosition="0"/>
    </format>
    <format dxfId="46">
      <pivotArea outline="0" collapsedLevelsAreSubtotals="1" fieldPosition="0"/>
    </format>
    <format dxfId="45">
      <pivotArea dataOnly="0" labelOnly="1" fieldPosition="0">
        <references count="1">
          <reference field="0" count="0"/>
        </references>
      </pivotArea>
    </format>
    <format dxfId="44">
      <pivotArea dataOnly="0" labelOnly="1" fieldPosition="0">
        <references count="1">
          <reference field="1" count="0"/>
        </references>
      </pivotArea>
    </format>
    <format dxfId="43">
      <pivotArea outline="0" collapsedLevelsAreSubtotals="1" fieldPosition="0">
        <references count="1">
          <reference field="1" count="1" selected="0">
            <x v="1"/>
          </reference>
        </references>
      </pivotArea>
    </format>
    <format dxfId="42">
      <pivotArea outline="0" collapsedLevelsAreSubtotals="1" fieldPosition="0">
        <references count="1">
          <reference field="1" count="0" selected="0"/>
        </references>
      </pivotArea>
    </format>
  </formats>
  <conditionalFormats count="1">
    <conditionalFormat priority="3">
      <pivotAreas count="1">
        <pivotArea type="data" outline="0" collapsedLevelsAreSubtotals="1" fieldPosition="0">
          <references count="2">
            <reference field="4294967294" count="1" selected="0">
              <x v="0"/>
            </reference>
            <reference field="1" count="3" selected="0">
              <x v="0"/>
              <x v="1"/>
              <x v="2"/>
            </reference>
          </references>
        </pivotArea>
      </pivotAreas>
    </conditionalFormat>
  </conditionalFormats>
  <pivotTableStyleInfo name="PivotStyleMedium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eration" xr10:uid="{4F3C7FC2-B24B-42A4-9821-D77D3D55F05E}" sourceName="Generation">
  <pivotTables>
    <pivotTable tabId="4" name="PivotTable1"/>
    <pivotTable tabId="4" name="PivotTable4"/>
    <pivotTable tabId="4" name="PivotTable5"/>
    <pivotTable tabId="4" name="PivotTable8"/>
    <pivotTable tabId="4" name="PivotTable9"/>
    <pivotTable tabId="4" name="PivotTable6"/>
    <pivotTable tabId="4" name="PivotTable7"/>
  </pivotTables>
  <data>
    <tabular pivotCacheId="1757367743">
      <items count="3">
        <i x="0" s="1"/>
        <i x="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usehold_Income" xr10:uid="{1DE19DFE-6A93-48DD-B454-65F5E1F2EA3B}" sourceName="Household Income">
  <pivotTables>
    <pivotTable tabId="4" name="PivotTable1"/>
    <pivotTable tabId="4" name="PivotTable4"/>
    <pivotTable tabId="4" name="PivotTable5"/>
    <pivotTable tabId="4" name="PivotTable8"/>
    <pivotTable tabId="4" name="PivotTable9"/>
    <pivotTable tabId="4" name="PivotTable6"/>
    <pivotTable tabId="4" name="PivotTable7"/>
  </pivotTables>
  <data>
    <tabular pivotCacheId="1757367743">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eration" xr10:uid="{7C425011-7774-420F-8D7E-C80C1D0FB047}" cache="Slicer_Generation" caption="Generation" style="SlicerStyleLight4 2_holiday" lockedPosition="1" rowHeight="457200"/>
  <slicer name="Household Income" xr10:uid="{C1C5E76C-769C-41C9-8C2C-54958C6A9155}" cache="Slicer_Household_Income" caption="Household Income" style="SlicerStyleLight4 2_holiday" lockedPosition="1" rowHeight="4572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10.xml"/><Relationship Id="rId2" Type="http://schemas.openxmlformats.org/officeDocument/2006/relationships/pivotTable" Target="../pivotTables/pivotTable9.xml"/><Relationship Id="rId1" Type="http://schemas.openxmlformats.org/officeDocument/2006/relationships/pivotTable" Target="../pivotTables/pivotTable8.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E9F9D-FFF9-48B1-877D-048F422CA3C7}">
  <dimension ref="AO22:AR40"/>
  <sheetViews>
    <sheetView tabSelected="1" zoomScale="60" zoomScaleNormal="60" workbookViewId="0">
      <selection activeCell="AQ24" sqref="AQ24"/>
    </sheetView>
  </sheetViews>
  <sheetFormatPr defaultRowHeight="15" x14ac:dyDescent="0.25"/>
  <cols>
    <col min="1" max="16384" width="9.140625" style="1"/>
  </cols>
  <sheetData>
    <row r="22" spans="44:44" x14ac:dyDescent="0.25">
      <c r="AR22" s="1" t="s">
        <v>46</v>
      </c>
    </row>
    <row r="40" spans="41:41" x14ac:dyDescent="0.25">
      <c r="AO40" s="1" t="s">
        <v>46</v>
      </c>
    </row>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615EB-7D9C-4FDE-AF1D-A8E5DC7473B8}">
  <dimension ref="A3:H95"/>
  <sheetViews>
    <sheetView topLeftCell="A52" zoomScale="110" zoomScaleNormal="110" workbookViewId="0">
      <selection activeCell="F69" sqref="F69"/>
    </sheetView>
  </sheetViews>
  <sheetFormatPr defaultRowHeight="15" x14ac:dyDescent="0.25"/>
  <cols>
    <col min="1" max="1" width="12.42578125" bestFit="1" customWidth="1"/>
    <col min="2" max="2" width="87.42578125" bestFit="1" customWidth="1"/>
    <col min="3" max="3" width="7.85546875" bestFit="1" customWidth="1"/>
    <col min="4" max="4" width="9" bestFit="1" customWidth="1"/>
    <col min="5" max="5" width="11.28515625" bestFit="1" customWidth="1"/>
  </cols>
  <sheetData>
    <row r="3" spans="1:2" x14ac:dyDescent="0.25">
      <c r="A3" s="2" t="s">
        <v>28</v>
      </c>
      <c r="B3" t="s">
        <v>30</v>
      </c>
    </row>
    <row r="4" spans="1:2" x14ac:dyDescent="0.25">
      <c r="A4" s="3" t="s">
        <v>11</v>
      </c>
      <c r="B4" s="4">
        <v>0.1206896551724138</v>
      </c>
    </row>
    <row r="5" spans="1:2" x14ac:dyDescent="0.25">
      <c r="A5" s="3" t="s">
        <v>10</v>
      </c>
      <c r="B5" s="4">
        <v>0.56896551724137934</v>
      </c>
    </row>
    <row r="6" spans="1:2" x14ac:dyDescent="0.25">
      <c r="A6" s="3" t="s">
        <v>9</v>
      </c>
      <c r="B6" s="4">
        <v>0.31034482758620691</v>
      </c>
    </row>
    <row r="7" spans="1:2" x14ac:dyDescent="0.25">
      <c r="A7" s="3" t="s">
        <v>29</v>
      </c>
      <c r="B7" s="4">
        <v>1</v>
      </c>
    </row>
    <row r="15" spans="1:2" x14ac:dyDescent="0.25">
      <c r="A15" s="2" t="s">
        <v>28</v>
      </c>
      <c r="B15" t="s">
        <v>31</v>
      </c>
    </row>
    <row r="16" spans="1:2" x14ac:dyDescent="0.25">
      <c r="A16" s="3" t="s">
        <v>19</v>
      </c>
      <c r="B16" s="4">
        <v>0.18965517241379309</v>
      </c>
    </row>
    <row r="17" spans="1:2" x14ac:dyDescent="0.25">
      <c r="A17" s="3" t="s">
        <v>18</v>
      </c>
      <c r="B17" s="4">
        <v>0.15517241379310345</v>
      </c>
    </row>
    <row r="18" spans="1:2" x14ac:dyDescent="0.25">
      <c r="A18" s="3" t="s">
        <v>17</v>
      </c>
      <c r="B18" s="4">
        <v>0.13793103448275862</v>
      </c>
    </row>
    <row r="19" spans="1:2" x14ac:dyDescent="0.25">
      <c r="A19" s="3" t="s">
        <v>15</v>
      </c>
      <c r="B19" s="4">
        <v>0.37931034482758619</v>
      </c>
    </row>
    <row r="20" spans="1:2" x14ac:dyDescent="0.25">
      <c r="A20" s="3" t="s">
        <v>16</v>
      </c>
      <c r="B20" s="4">
        <v>1.7241379310344827E-2</v>
      </c>
    </row>
    <row r="21" spans="1:2" x14ac:dyDescent="0.25">
      <c r="A21" s="3" t="s">
        <v>27</v>
      </c>
      <c r="B21" s="4">
        <v>0.1206896551724138</v>
      </c>
    </row>
    <row r="22" spans="1:2" x14ac:dyDescent="0.25">
      <c r="A22" s="3" t="s">
        <v>29</v>
      </c>
      <c r="B22" s="4">
        <v>1</v>
      </c>
    </row>
    <row r="30" spans="1:2" x14ac:dyDescent="0.25">
      <c r="A30" s="2" t="s">
        <v>28</v>
      </c>
      <c r="B30" t="s">
        <v>32</v>
      </c>
    </row>
    <row r="31" spans="1:2" x14ac:dyDescent="0.25">
      <c r="A31" s="3" t="s">
        <v>19</v>
      </c>
      <c r="B31" s="4">
        <v>0.48275862068965519</v>
      </c>
    </row>
    <row r="32" spans="1:2" x14ac:dyDescent="0.25">
      <c r="A32" s="3" t="s">
        <v>18</v>
      </c>
      <c r="B32" s="4">
        <v>0.18965517241379309</v>
      </c>
    </row>
    <row r="33" spans="1:3" x14ac:dyDescent="0.25">
      <c r="A33" s="3" t="s">
        <v>17</v>
      </c>
      <c r="B33" s="4">
        <v>0.27586206896551724</v>
      </c>
    </row>
    <row r="34" spans="1:3" x14ac:dyDescent="0.25">
      <c r="A34" s="3" t="s">
        <v>15</v>
      </c>
      <c r="B34" s="4">
        <v>1.7241379310344827E-2</v>
      </c>
    </row>
    <row r="35" spans="1:3" x14ac:dyDescent="0.25">
      <c r="A35" s="3" t="s">
        <v>16</v>
      </c>
      <c r="B35" s="4">
        <v>3.4482758620689655E-2</v>
      </c>
    </row>
    <row r="36" spans="1:3" x14ac:dyDescent="0.25">
      <c r="A36" s="3" t="s">
        <v>29</v>
      </c>
      <c r="B36" s="4">
        <v>1</v>
      </c>
    </row>
    <row r="42" spans="1:3" x14ac:dyDescent="0.25">
      <c r="A42" s="5"/>
      <c r="B42" s="5">
        <v>2019</v>
      </c>
      <c r="C42" s="5">
        <v>2020</v>
      </c>
    </row>
    <row r="43" spans="1:3" x14ac:dyDescent="0.25">
      <c r="A43" s="6" t="s">
        <v>19</v>
      </c>
      <c r="B43" s="10">
        <f>IFERROR(GETPIVOTDATA("How far did you travel last year?",$A$15,"How far did you travel last year?","Stay home"),"0%")</f>
        <v>0.18965517241379309</v>
      </c>
      <c r="C43" s="10">
        <f>IFERROR(GETPIVOTDATA("How far do you intend to travel this year?",$A$30,"How far do you intend to travel this year?","Stay home"),"0%")</f>
        <v>0.48275862068965519</v>
      </c>
    </row>
    <row r="44" spans="1:3" x14ac:dyDescent="0.25">
      <c r="A44" s="6" t="s">
        <v>18</v>
      </c>
      <c r="B44" s="10">
        <f>IFERROR(GETPIVOTDATA("How far did you travel last year?",$A$15,"How far did you travel last year?","0-2 hour driving distance"),"0%")</f>
        <v>0.15517241379310345</v>
      </c>
      <c r="C44" s="10">
        <f>IFERROR(GETPIVOTDATA("How far do you intend to travel this year?",$A$30,"How far do you intend to travel this year?","0-2 hour driving distance"),"0%")</f>
        <v>0.18965517241379309</v>
      </c>
    </row>
    <row r="45" spans="1:3" x14ac:dyDescent="0.25">
      <c r="A45" s="6" t="s">
        <v>17</v>
      </c>
      <c r="B45" s="10">
        <f>IFERROR(GETPIVOTDATA("How far did you travel last year?",$A$15,"How far did you travel last year?","4+ hour driving distance"),"0%")</f>
        <v>0.13793103448275862</v>
      </c>
      <c r="C45" s="10">
        <f>IFERROR(GETPIVOTDATA("How far do you intend to travel this year?",$A$30,"How far do you intend to travel this year?","4+ hour driving distance"),"0%")</f>
        <v>0.27586206896551724</v>
      </c>
    </row>
    <row r="46" spans="1:3" x14ac:dyDescent="0.25">
      <c r="A46" s="6" t="s">
        <v>15</v>
      </c>
      <c r="B46" s="10">
        <f>IFERROR(GETPIVOTDATA("How far did you travel last year?",$A$15,"How far did you travel last year?","1-4 hour flight"),"0%")</f>
        <v>0.37931034482758619</v>
      </c>
      <c r="C46" s="10">
        <f>IFERROR(GETPIVOTDATA("How far do you intend to travel this year?",$A$30,"How far do you intend to travel this year?","1-4 hour flight"),"0%")</f>
        <v>1.7241379310344827E-2</v>
      </c>
    </row>
    <row r="47" spans="1:3" x14ac:dyDescent="0.25">
      <c r="A47" s="6" t="s">
        <v>16</v>
      </c>
      <c r="B47" s="10">
        <f>IFERROR(GETPIVOTDATA("How far did you travel last year?",$A$15,"How far did you travel last year?","4-8 hour flight"),"0%")</f>
        <v>1.7241379310344827E-2</v>
      </c>
      <c r="C47" s="10">
        <f>IFERROR(GETPIVOTDATA("How far do you intend to travel this year?",$A$30,"How far do you intend to travel this year?","4-8 hour flight"),"0%")</f>
        <v>3.4482758620689655E-2</v>
      </c>
    </row>
    <row r="48" spans="1:3" x14ac:dyDescent="0.25">
      <c r="A48" s="6" t="s">
        <v>27</v>
      </c>
      <c r="B48" s="10">
        <f>IFERROR(GETPIVOTDATA("How far did you travel last year?",$A$15,"How far did you travel last year?","8+ hour flight"),"0%")</f>
        <v>0.1206896551724138</v>
      </c>
      <c r="C48" s="10">
        <v>0</v>
      </c>
    </row>
    <row r="55" spans="1:8" x14ac:dyDescent="0.25">
      <c r="A55" s="2" t="s">
        <v>28</v>
      </c>
      <c r="B55" t="s">
        <v>33</v>
      </c>
    </row>
    <row r="56" spans="1:8" x14ac:dyDescent="0.25">
      <c r="A56" s="3" t="s">
        <v>35</v>
      </c>
      <c r="B56" s="4">
        <v>0.36206896551724138</v>
      </c>
    </row>
    <row r="57" spans="1:8" x14ac:dyDescent="0.25">
      <c r="A57" s="3" t="s">
        <v>36</v>
      </c>
      <c r="B57" s="4">
        <v>0.32758620689655171</v>
      </c>
    </row>
    <row r="58" spans="1:8" x14ac:dyDescent="0.25">
      <c r="A58" s="3" t="s">
        <v>26</v>
      </c>
      <c r="B58" s="4">
        <v>0.31034482758620691</v>
      </c>
      <c r="E58" s="5"/>
      <c r="F58" s="5">
        <v>2019</v>
      </c>
      <c r="G58" s="5" t="s">
        <v>38</v>
      </c>
      <c r="H58" s="5" t="s">
        <v>39</v>
      </c>
    </row>
    <row r="59" spans="1:8" x14ac:dyDescent="0.25">
      <c r="E59" s="5" t="s">
        <v>35</v>
      </c>
      <c r="F59" s="7">
        <f>GETPIVOTDATA("Did you decorate for the holidays in 2019",$A$55,"Did you decorate for the holidays in 2019",A56)</f>
        <v>0.36206896551724138</v>
      </c>
      <c r="G59" s="5">
        <v>1</v>
      </c>
      <c r="H59" s="5">
        <v>5.75</v>
      </c>
    </row>
    <row r="60" spans="1:8" x14ac:dyDescent="0.25">
      <c r="E60" s="5" t="s">
        <v>37</v>
      </c>
      <c r="F60" s="7">
        <f t="shared" ref="F60:F61" si="0">GETPIVOTDATA("Did you decorate for the holidays in 2019",$A$55,"Did you decorate for the holidays in 2019",A57)</f>
        <v>0.32758620689655171</v>
      </c>
      <c r="G60" s="5">
        <v>1</v>
      </c>
      <c r="H60" s="5">
        <v>3.5</v>
      </c>
    </row>
    <row r="61" spans="1:8" x14ac:dyDescent="0.25">
      <c r="E61" s="5" t="s">
        <v>26</v>
      </c>
      <c r="F61" s="7">
        <f t="shared" si="0"/>
        <v>0.31034482758620691</v>
      </c>
      <c r="G61" s="5">
        <v>1</v>
      </c>
      <c r="H61" s="5">
        <v>1</v>
      </c>
    </row>
    <row r="66" spans="1:8" x14ac:dyDescent="0.25">
      <c r="A66" s="2" t="s">
        <v>28</v>
      </c>
      <c r="B66" t="s">
        <v>34</v>
      </c>
      <c r="E66" s="5"/>
      <c r="F66" s="5">
        <v>2020</v>
      </c>
      <c r="G66" s="5" t="s">
        <v>38</v>
      </c>
      <c r="H66" s="5" t="s">
        <v>39</v>
      </c>
    </row>
    <row r="67" spans="1:8" x14ac:dyDescent="0.25">
      <c r="A67" s="3" t="s">
        <v>35</v>
      </c>
      <c r="B67" s="4">
        <v>0.48275862068965519</v>
      </c>
      <c r="E67" s="5" t="s">
        <v>35</v>
      </c>
      <c r="F67" s="7">
        <f>GETPIVOTDATA("Will you decorate for the holidays this year?",$A$66,"Will you decorate for the holidays this year?",A67)</f>
        <v>0.48275862068965519</v>
      </c>
      <c r="G67" s="5">
        <v>1</v>
      </c>
      <c r="H67" s="5">
        <v>5.75</v>
      </c>
    </row>
    <row r="68" spans="1:8" x14ac:dyDescent="0.25">
      <c r="A68" s="3" t="s">
        <v>36</v>
      </c>
      <c r="B68" s="4">
        <v>0.27586206896551724</v>
      </c>
      <c r="E68" s="5" t="s">
        <v>37</v>
      </c>
      <c r="F68" s="7">
        <f t="shared" ref="F68:F69" si="1">GETPIVOTDATA("Will you decorate for the holidays this year?",$A$66,"Will you decorate for the holidays this year?",A68)</f>
        <v>0.27586206896551724</v>
      </c>
      <c r="G68" s="5">
        <v>1</v>
      </c>
      <c r="H68" s="5">
        <v>3.5</v>
      </c>
    </row>
    <row r="69" spans="1:8" x14ac:dyDescent="0.25">
      <c r="A69" s="3" t="s">
        <v>26</v>
      </c>
      <c r="B69" s="4">
        <v>0.2413793103448276</v>
      </c>
      <c r="E69" s="5" t="s">
        <v>26</v>
      </c>
      <c r="F69" s="7">
        <f t="shared" si="1"/>
        <v>0.2413793103448276</v>
      </c>
      <c r="G69" s="5">
        <v>1</v>
      </c>
      <c r="H69" s="5">
        <v>1</v>
      </c>
    </row>
    <row r="79" spans="1:8" x14ac:dyDescent="0.25">
      <c r="A79" s="2" t="s">
        <v>28</v>
      </c>
      <c r="B79" t="s">
        <v>40</v>
      </c>
      <c r="D79" s="2"/>
      <c r="E79" s="2"/>
      <c r="F79" s="2"/>
      <c r="G79" s="2"/>
      <c r="H79" s="2"/>
    </row>
    <row r="80" spans="1:8" x14ac:dyDescent="0.25">
      <c r="A80" s="3" t="s">
        <v>22</v>
      </c>
      <c r="B80" s="4">
        <v>0.55172413793103448</v>
      </c>
      <c r="E80" s="9">
        <f>IFERROR(GETPIVOTDATA("Where do you intend to shop for the majority of your presents this year? (select one)",$A$79,"Where do you intend to shop for the majority of your presents this year? (select one)","Big Box Stores"),"0%")</f>
        <v>0.55172413793103448</v>
      </c>
    </row>
    <row r="81" spans="1:5" x14ac:dyDescent="0.25">
      <c r="A81" s="3" t="s">
        <v>24</v>
      </c>
      <c r="B81" s="4">
        <v>8.6206896551724144E-2</v>
      </c>
      <c r="E81" s="9">
        <f>IFERROR(GETPIVOTDATA("Where do you intend to shop for the majority of your presents this year? (select one)",$A$79,"Where do you intend to shop for the majority of your presents this year? (select one)","Local Retail Stores"),"0%")</f>
        <v>8.6206896551724144E-2</v>
      </c>
    </row>
    <row r="82" spans="1:5" x14ac:dyDescent="0.25">
      <c r="A82" s="3" t="s">
        <v>23</v>
      </c>
      <c r="B82" s="4">
        <v>0.36206896551724138</v>
      </c>
      <c r="E82" s="9">
        <f>IFERROR(GETPIVOTDATA("Where do you intend to shop for the majority of your presents this year? (select one)",$A$79,"Where do you intend to shop for the majority of your presents this year? (select one)","Online"),"0%")</f>
        <v>0.36206896551724138</v>
      </c>
    </row>
    <row r="92" spans="1:5" x14ac:dyDescent="0.25">
      <c r="A92" s="8" t="s">
        <v>41</v>
      </c>
      <c r="B92" s="8"/>
      <c r="D92" s="2"/>
      <c r="E92" s="2"/>
    </row>
    <row r="93" spans="1:5" x14ac:dyDescent="0.25">
      <c r="A93" s="8">
        <v>58</v>
      </c>
      <c r="B93" s="8"/>
    </row>
    <row r="94" spans="1:5" x14ac:dyDescent="0.25">
      <c r="A94" s="8"/>
      <c r="B94" s="8"/>
    </row>
    <row r="95" spans="1:5" x14ac:dyDescent="0.25">
      <c r="A95" s="8"/>
      <c r="B95"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EA60-00EB-4F63-AE09-D03BC134A2D2}">
  <dimension ref="D9:I32"/>
  <sheetViews>
    <sheetView topLeftCell="A4" zoomScale="90" zoomScaleNormal="90" workbookViewId="0">
      <selection activeCell="M16" sqref="M16"/>
    </sheetView>
  </sheetViews>
  <sheetFormatPr defaultRowHeight="15" x14ac:dyDescent="0.25"/>
  <cols>
    <col min="1" max="2" width="9.140625" style="1"/>
    <col min="3" max="3" width="26.7109375" style="1" customWidth="1"/>
    <col min="4" max="4" width="45.5703125" style="1" customWidth="1"/>
    <col min="5" max="5" width="26.28515625" style="1" customWidth="1"/>
    <col min="6" max="6" width="31.85546875" style="1" customWidth="1"/>
    <col min="7" max="7" width="23.7109375" style="1" customWidth="1"/>
    <col min="8" max="8" width="13.42578125" style="1" bestFit="1" customWidth="1"/>
    <col min="9" max="16384" width="9.140625" style="1"/>
  </cols>
  <sheetData>
    <row r="9" spans="4:8" ht="18" customHeight="1" x14ac:dyDescent="0.25">
      <c r="D9" s="11"/>
      <c r="E9" s="20" t="s">
        <v>5</v>
      </c>
      <c r="F9" s="20"/>
      <c r="G9" s="20"/>
      <c r="H9" s="11"/>
    </row>
    <row r="10" spans="4:8" hidden="1" x14ac:dyDescent="0.25">
      <c r="D10" s="1" t="s">
        <v>48</v>
      </c>
      <c r="E10" s="1" t="s">
        <v>47</v>
      </c>
    </row>
    <row r="11" spans="4:8" ht="33" customHeight="1" x14ac:dyDescent="0.25">
      <c r="D11" s="11" t="s">
        <v>49</v>
      </c>
      <c r="E11" s="17" t="s">
        <v>7</v>
      </c>
      <c r="F11" s="17" t="s">
        <v>8</v>
      </c>
      <c r="G11" s="17" t="s">
        <v>6</v>
      </c>
      <c r="H11" s="14" t="s">
        <v>29</v>
      </c>
    </row>
    <row r="12" spans="4:8" ht="39.950000000000003" customHeight="1" x14ac:dyDescent="0.25">
      <c r="D12" s="16" t="s">
        <v>4</v>
      </c>
      <c r="E12" s="19">
        <v>0.15517241379310345</v>
      </c>
      <c r="F12" s="18">
        <v>0.53448275862068961</v>
      </c>
      <c r="G12" s="19">
        <v>0.31034482758620691</v>
      </c>
      <c r="H12" s="15">
        <v>1</v>
      </c>
    </row>
    <row r="18" spans="4:9" ht="18" customHeight="1" x14ac:dyDescent="0.25">
      <c r="D18" s="11"/>
      <c r="E18" s="20" t="s">
        <v>5</v>
      </c>
      <c r="F18" s="20"/>
      <c r="G18" s="20"/>
      <c r="H18" s="11"/>
    </row>
    <row r="19" spans="4:9" hidden="1" x14ac:dyDescent="0.25">
      <c r="D19" s="1" t="s">
        <v>48</v>
      </c>
      <c r="E19" s="1" t="s">
        <v>47</v>
      </c>
    </row>
    <row r="20" spans="4:9" ht="33" customHeight="1" x14ac:dyDescent="0.25">
      <c r="D20" s="11" t="s">
        <v>49</v>
      </c>
      <c r="E20" s="17" t="s">
        <v>7</v>
      </c>
      <c r="F20" s="17" t="s">
        <v>8</v>
      </c>
      <c r="G20" s="17" t="s">
        <v>6</v>
      </c>
      <c r="H20" s="14" t="s">
        <v>29</v>
      </c>
    </row>
    <row r="21" spans="4:9" ht="39.950000000000003" customHeight="1" x14ac:dyDescent="0.25">
      <c r="D21" s="16" t="s">
        <v>3</v>
      </c>
      <c r="E21" s="19">
        <v>0.27500000000000002</v>
      </c>
      <c r="F21" s="19">
        <v>0.15</v>
      </c>
      <c r="G21" s="18">
        <v>0.57499999999999996</v>
      </c>
      <c r="H21" s="15">
        <v>1</v>
      </c>
    </row>
    <row r="26" spans="4:9" hidden="1" x14ac:dyDescent="0.25"/>
    <row r="29" spans="4:9" ht="18" customHeight="1" x14ac:dyDescent="0.25">
      <c r="D29" s="11"/>
      <c r="E29" s="20" t="s">
        <v>5</v>
      </c>
      <c r="F29" s="20"/>
      <c r="G29" s="20"/>
      <c r="H29" s="11"/>
    </row>
    <row r="30" spans="4:9" hidden="1" x14ac:dyDescent="0.25">
      <c r="D30" s="1" t="s">
        <v>48</v>
      </c>
      <c r="E30" s="1" t="s">
        <v>47</v>
      </c>
    </row>
    <row r="31" spans="4:9" ht="33" customHeight="1" x14ac:dyDescent="0.25">
      <c r="D31" s="11" t="s">
        <v>49</v>
      </c>
      <c r="E31" s="17" t="s">
        <v>7</v>
      </c>
      <c r="F31" s="17" t="s">
        <v>8</v>
      </c>
      <c r="G31" s="17" t="s">
        <v>6</v>
      </c>
      <c r="H31" s="13" t="s">
        <v>29</v>
      </c>
    </row>
    <row r="32" spans="4:9" ht="39.950000000000003" customHeight="1" x14ac:dyDescent="0.35">
      <c r="D32" s="16" t="s">
        <v>2</v>
      </c>
      <c r="E32" s="18">
        <v>0.45945945945945948</v>
      </c>
      <c r="F32" s="19">
        <v>0.3783783783783784</v>
      </c>
      <c r="G32" s="19">
        <v>0.16216216216216217</v>
      </c>
      <c r="H32" s="15">
        <v>1</v>
      </c>
      <c r="I32" s="12"/>
    </row>
  </sheetData>
  <mergeCells count="3">
    <mergeCell ref="E9:G9"/>
    <mergeCell ref="E18:G18"/>
    <mergeCell ref="E29:G29"/>
  </mergeCells>
  <conditionalFormatting pivot="1" sqref="E12:G12">
    <cfRule type="colorScale" priority="3">
      <colorScale>
        <cfvo type="min"/>
        <cfvo type="max"/>
        <color theme="0"/>
        <color theme="9" tint="-0.499984740745262"/>
      </colorScale>
    </cfRule>
  </conditionalFormatting>
  <conditionalFormatting pivot="1" sqref="E21:G21">
    <cfRule type="colorScale" priority="2">
      <colorScale>
        <cfvo type="min"/>
        <cfvo type="max"/>
        <color rgb="FFFCFCFF"/>
        <color theme="9" tint="-0.499984740745262"/>
      </colorScale>
    </cfRule>
  </conditionalFormatting>
  <conditionalFormatting pivot="1" sqref="E32:G32">
    <cfRule type="colorScale" priority="1">
      <colorScale>
        <cfvo type="min"/>
        <cfvo type="max"/>
        <color rgb="FFFCFCFF"/>
        <color theme="9" tint="-0.499984740745262"/>
      </colorScale>
    </cfRule>
  </conditionalFormatting>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5E91-09A1-4E08-AD97-567C1069BAAF}">
  <dimension ref="A3:B8"/>
  <sheetViews>
    <sheetView workbookViewId="0">
      <selection activeCell="A3" sqref="A3"/>
    </sheetView>
  </sheetViews>
  <sheetFormatPr defaultRowHeight="15" x14ac:dyDescent="0.25"/>
  <cols>
    <col min="1" max="1" width="23.7109375" bestFit="1" customWidth="1"/>
    <col min="2" max="2" width="19.42578125" bestFit="1" customWidth="1"/>
  </cols>
  <sheetData>
    <row r="3" spans="1:2" x14ac:dyDescent="0.25">
      <c r="A3" s="2" t="s">
        <v>28</v>
      </c>
      <c r="B3" t="s">
        <v>52</v>
      </c>
    </row>
    <row r="4" spans="1:2" x14ac:dyDescent="0.25">
      <c r="A4" s="3" t="s">
        <v>4</v>
      </c>
      <c r="B4" s="8">
        <v>58</v>
      </c>
    </row>
    <row r="5" spans="1:2" x14ac:dyDescent="0.25">
      <c r="A5" s="3" t="s">
        <v>3</v>
      </c>
      <c r="B5" s="8">
        <v>40</v>
      </c>
    </row>
    <row r="6" spans="1:2" x14ac:dyDescent="0.25">
      <c r="A6" s="3" t="s">
        <v>2</v>
      </c>
      <c r="B6" s="8">
        <v>37</v>
      </c>
    </row>
    <row r="7" spans="1:2" x14ac:dyDescent="0.25">
      <c r="A7" s="3" t="s">
        <v>51</v>
      </c>
      <c r="B7" s="8"/>
    </row>
    <row r="8" spans="1:2" x14ac:dyDescent="0.25">
      <c r="A8" s="3" t="s">
        <v>29</v>
      </c>
      <c r="B8" s="8">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420AD-D1D7-46CF-8262-28432E8E3204}">
  <dimension ref="A1:I136"/>
  <sheetViews>
    <sheetView topLeftCell="B1" zoomScale="120" zoomScaleNormal="120" workbookViewId="0">
      <selection activeCell="B1" sqref="B1:B1048576"/>
    </sheetView>
  </sheetViews>
  <sheetFormatPr defaultRowHeight="15" x14ac:dyDescent="0.25"/>
  <cols>
    <col min="2" max="2" width="21.140625" customWidth="1"/>
    <col min="3" max="3" width="20.42578125" customWidth="1"/>
    <col min="4" max="4" width="32.85546875" customWidth="1"/>
    <col min="6" max="6" width="20.5703125" customWidth="1"/>
    <col min="7" max="7" width="22.5703125" customWidth="1"/>
    <col min="8" max="8" width="18.42578125" customWidth="1"/>
  </cols>
  <sheetData>
    <row r="1" spans="1:9" x14ac:dyDescent="0.25">
      <c r="A1" t="s">
        <v>0</v>
      </c>
      <c r="B1" t="s">
        <v>1</v>
      </c>
      <c r="C1" t="s">
        <v>5</v>
      </c>
      <c r="D1" t="s">
        <v>12</v>
      </c>
      <c r="E1" t="s">
        <v>13</v>
      </c>
      <c r="F1" t="s">
        <v>14</v>
      </c>
      <c r="G1" t="s">
        <v>20</v>
      </c>
      <c r="H1" t="s">
        <v>21</v>
      </c>
      <c r="I1" t="s">
        <v>25</v>
      </c>
    </row>
    <row r="2" spans="1:9" x14ac:dyDescent="0.25">
      <c r="A2">
        <v>1</v>
      </c>
      <c r="B2" t="s">
        <v>4</v>
      </c>
      <c r="C2" t="s">
        <v>7</v>
      </c>
      <c r="D2" t="s">
        <v>11</v>
      </c>
      <c r="E2" t="s">
        <v>15</v>
      </c>
      <c r="F2" t="s">
        <v>17</v>
      </c>
      <c r="G2" t="s">
        <v>35</v>
      </c>
      <c r="H2" t="s">
        <v>35</v>
      </c>
      <c r="I2" t="s">
        <v>22</v>
      </c>
    </row>
    <row r="3" spans="1:9" x14ac:dyDescent="0.25">
      <c r="A3">
        <v>2</v>
      </c>
      <c r="B3" t="s">
        <v>4</v>
      </c>
      <c r="C3" t="s">
        <v>7</v>
      </c>
      <c r="D3" t="s">
        <v>11</v>
      </c>
      <c r="E3" t="s">
        <v>15</v>
      </c>
      <c r="F3" t="s">
        <v>17</v>
      </c>
      <c r="G3" t="s">
        <v>36</v>
      </c>
      <c r="H3" t="s">
        <v>35</v>
      </c>
      <c r="I3" t="s">
        <v>24</v>
      </c>
    </row>
    <row r="4" spans="1:9" x14ac:dyDescent="0.25">
      <c r="A4">
        <v>3</v>
      </c>
      <c r="B4" t="s">
        <v>4</v>
      </c>
      <c r="C4" t="s">
        <v>7</v>
      </c>
      <c r="D4" t="s">
        <v>9</v>
      </c>
      <c r="E4" t="s">
        <v>15</v>
      </c>
      <c r="F4" t="s">
        <v>17</v>
      </c>
      <c r="G4" t="s">
        <v>26</v>
      </c>
      <c r="H4" t="s">
        <v>26</v>
      </c>
      <c r="I4" t="s">
        <v>23</v>
      </c>
    </row>
    <row r="5" spans="1:9" x14ac:dyDescent="0.25">
      <c r="A5">
        <v>4</v>
      </c>
      <c r="B5" t="s">
        <v>4</v>
      </c>
      <c r="C5" t="s">
        <v>7</v>
      </c>
      <c r="D5" t="s">
        <v>9</v>
      </c>
      <c r="E5" t="s">
        <v>15</v>
      </c>
      <c r="F5" t="s">
        <v>17</v>
      </c>
      <c r="G5" t="s">
        <v>35</v>
      </c>
      <c r="H5" t="s">
        <v>35</v>
      </c>
      <c r="I5" t="s">
        <v>22</v>
      </c>
    </row>
    <row r="6" spans="1:9" x14ac:dyDescent="0.25">
      <c r="A6">
        <v>5</v>
      </c>
      <c r="B6" t="s">
        <v>4</v>
      </c>
      <c r="C6" t="s">
        <v>7</v>
      </c>
      <c r="D6" t="s">
        <v>9</v>
      </c>
      <c r="E6" t="s">
        <v>15</v>
      </c>
      <c r="F6" t="s">
        <v>17</v>
      </c>
      <c r="G6" t="s">
        <v>36</v>
      </c>
      <c r="H6" t="s">
        <v>36</v>
      </c>
      <c r="I6" t="s">
        <v>22</v>
      </c>
    </row>
    <row r="7" spans="1:9" x14ac:dyDescent="0.25">
      <c r="A7">
        <v>6</v>
      </c>
      <c r="B7" t="s">
        <v>4</v>
      </c>
      <c r="C7" t="s">
        <v>7</v>
      </c>
      <c r="D7" t="s">
        <v>10</v>
      </c>
      <c r="E7" t="s">
        <v>18</v>
      </c>
      <c r="F7" t="s">
        <v>17</v>
      </c>
      <c r="G7" t="s">
        <v>26</v>
      </c>
      <c r="H7" t="s">
        <v>35</v>
      </c>
      <c r="I7" t="s">
        <v>22</v>
      </c>
    </row>
    <row r="8" spans="1:9" x14ac:dyDescent="0.25">
      <c r="A8">
        <v>7</v>
      </c>
      <c r="B8" t="s">
        <v>4</v>
      </c>
      <c r="C8" t="s">
        <v>7</v>
      </c>
      <c r="D8" t="s">
        <v>10</v>
      </c>
      <c r="E8" t="s">
        <v>18</v>
      </c>
      <c r="F8" t="s">
        <v>19</v>
      </c>
      <c r="G8" t="s">
        <v>35</v>
      </c>
      <c r="H8" t="s">
        <v>35</v>
      </c>
      <c r="I8" t="s">
        <v>22</v>
      </c>
    </row>
    <row r="9" spans="1:9" x14ac:dyDescent="0.25">
      <c r="A9">
        <v>8</v>
      </c>
      <c r="B9" t="s">
        <v>4</v>
      </c>
      <c r="C9" t="s">
        <v>7</v>
      </c>
      <c r="D9" t="s">
        <v>10</v>
      </c>
      <c r="E9" t="s">
        <v>18</v>
      </c>
      <c r="F9" t="s">
        <v>19</v>
      </c>
      <c r="G9" t="s">
        <v>36</v>
      </c>
      <c r="H9" t="s">
        <v>35</v>
      </c>
      <c r="I9" t="s">
        <v>22</v>
      </c>
    </row>
    <row r="10" spans="1:9" x14ac:dyDescent="0.25">
      <c r="A10">
        <v>9</v>
      </c>
      <c r="B10" t="s">
        <v>4</v>
      </c>
      <c r="C10" t="s">
        <v>7</v>
      </c>
      <c r="D10" t="s">
        <v>10</v>
      </c>
      <c r="E10" t="s">
        <v>18</v>
      </c>
      <c r="F10" t="s">
        <v>19</v>
      </c>
      <c r="G10" t="s">
        <v>26</v>
      </c>
      <c r="H10" t="s">
        <v>26</v>
      </c>
      <c r="I10" t="s">
        <v>22</v>
      </c>
    </row>
    <row r="11" spans="1:9" x14ac:dyDescent="0.25">
      <c r="A11">
        <v>10</v>
      </c>
      <c r="B11" t="s">
        <v>3</v>
      </c>
      <c r="C11" t="s">
        <v>7</v>
      </c>
      <c r="D11" t="s">
        <v>10</v>
      </c>
      <c r="E11" t="s">
        <v>18</v>
      </c>
      <c r="F11" t="s">
        <v>19</v>
      </c>
      <c r="G11" t="s">
        <v>35</v>
      </c>
      <c r="H11" t="s">
        <v>35</v>
      </c>
      <c r="I11" t="s">
        <v>22</v>
      </c>
    </row>
    <row r="12" spans="1:9" x14ac:dyDescent="0.25">
      <c r="A12">
        <v>11</v>
      </c>
      <c r="B12" t="s">
        <v>3</v>
      </c>
      <c r="C12" t="s">
        <v>7</v>
      </c>
      <c r="D12" t="s">
        <v>10</v>
      </c>
      <c r="E12" t="s">
        <v>17</v>
      </c>
      <c r="F12" t="s">
        <v>19</v>
      </c>
      <c r="G12" t="s">
        <v>36</v>
      </c>
      <c r="H12" t="s">
        <v>35</v>
      </c>
      <c r="I12" t="s">
        <v>22</v>
      </c>
    </row>
    <row r="13" spans="1:9" x14ac:dyDescent="0.25">
      <c r="A13">
        <v>12</v>
      </c>
      <c r="B13" t="s">
        <v>3</v>
      </c>
      <c r="C13" t="s">
        <v>7</v>
      </c>
      <c r="D13" t="s">
        <v>10</v>
      </c>
      <c r="E13" t="s">
        <v>17</v>
      </c>
      <c r="F13" t="s">
        <v>19</v>
      </c>
      <c r="G13" t="s">
        <v>26</v>
      </c>
      <c r="H13" t="s">
        <v>35</v>
      </c>
      <c r="I13" t="s">
        <v>22</v>
      </c>
    </row>
    <row r="14" spans="1:9" x14ac:dyDescent="0.25">
      <c r="A14">
        <v>13</v>
      </c>
      <c r="B14" t="s">
        <v>3</v>
      </c>
      <c r="C14" t="s">
        <v>7</v>
      </c>
      <c r="D14" t="s">
        <v>11</v>
      </c>
      <c r="E14" t="s">
        <v>17</v>
      </c>
      <c r="F14" t="s">
        <v>19</v>
      </c>
      <c r="G14" t="s">
        <v>35</v>
      </c>
      <c r="H14" t="s">
        <v>35</v>
      </c>
      <c r="I14" t="s">
        <v>23</v>
      </c>
    </row>
    <row r="15" spans="1:9" x14ac:dyDescent="0.25">
      <c r="A15">
        <v>14</v>
      </c>
      <c r="B15" t="s">
        <v>3</v>
      </c>
      <c r="C15" t="s">
        <v>7</v>
      </c>
      <c r="D15" t="s">
        <v>11</v>
      </c>
      <c r="E15" t="s">
        <v>17</v>
      </c>
      <c r="F15" t="s">
        <v>19</v>
      </c>
      <c r="G15" t="s">
        <v>36</v>
      </c>
      <c r="H15" t="s">
        <v>36</v>
      </c>
      <c r="I15" t="s">
        <v>23</v>
      </c>
    </row>
    <row r="16" spans="1:9" x14ac:dyDescent="0.25">
      <c r="A16">
        <v>15</v>
      </c>
      <c r="B16" t="s">
        <v>3</v>
      </c>
      <c r="C16" t="s">
        <v>7</v>
      </c>
      <c r="D16" t="s">
        <v>9</v>
      </c>
      <c r="E16" t="s">
        <v>17</v>
      </c>
      <c r="F16" t="s">
        <v>17</v>
      </c>
      <c r="G16" t="s">
        <v>26</v>
      </c>
      <c r="H16" t="s">
        <v>26</v>
      </c>
      <c r="I16" t="s">
        <v>23</v>
      </c>
    </row>
    <row r="17" spans="1:9" x14ac:dyDescent="0.25">
      <c r="A17">
        <v>16</v>
      </c>
      <c r="B17" t="s">
        <v>3</v>
      </c>
      <c r="C17" t="s">
        <v>7</v>
      </c>
      <c r="D17" t="s">
        <v>9</v>
      </c>
      <c r="E17" t="s">
        <v>19</v>
      </c>
      <c r="F17" t="s">
        <v>17</v>
      </c>
      <c r="G17" t="s">
        <v>35</v>
      </c>
      <c r="H17" t="s">
        <v>35</v>
      </c>
      <c r="I17" t="s">
        <v>23</v>
      </c>
    </row>
    <row r="18" spans="1:9" x14ac:dyDescent="0.25">
      <c r="A18">
        <v>17</v>
      </c>
      <c r="B18" t="s">
        <v>3</v>
      </c>
      <c r="C18" t="s">
        <v>7</v>
      </c>
      <c r="D18" t="s">
        <v>10</v>
      </c>
      <c r="E18" t="s">
        <v>17</v>
      </c>
      <c r="F18" t="s">
        <v>17</v>
      </c>
      <c r="G18" t="s">
        <v>36</v>
      </c>
      <c r="H18" t="s">
        <v>36</v>
      </c>
      <c r="I18" t="s">
        <v>23</v>
      </c>
    </row>
    <row r="19" spans="1:9" x14ac:dyDescent="0.25">
      <c r="A19">
        <v>18</v>
      </c>
      <c r="B19" t="s">
        <v>3</v>
      </c>
      <c r="C19" t="s">
        <v>7</v>
      </c>
      <c r="D19" t="s">
        <v>10</v>
      </c>
      <c r="E19" t="s">
        <v>17</v>
      </c>
      <c r="F19" t="s">
        <v>17</v>
      </c>
      <c r="G19" t="s">
        <v>26</v>
      </c>
      <c r="H19" t="s">
        <v>26</v>
      </c>
      <c r="I19" t="s">
        <v>22</v>
      </c>
    </row>
    <row r="20" spans="1:9" x14ac:dyDescent="0.25">
      <c r="A20">
        <v>19</v>
      </c>
      <c r="B20" t="s">
        <v>3</v>
      </c>
      <c r="C20" t="s">
        <v>7</v>
      </c>
      <c r="D20" t="s">
        <v>10</v>
      </c>
      <c r="E20" t="s">
        <v>17</v>
      </c>
      <c r="F20" t="s">
        <v>17</v>
      </c>
      <c r="G20" t="s">
        <v>35</v>
      </c>
      <c r="H20" t="s">
        <v>35</v>
      </c>
      <c r="I20" t="s">
        <v>22</v>
      </c>
    </row>
    <row r="21" spans="1:9" x14ac:dyDescent="0.25">
      <c r="A21">
        <v>20</v>
      </c>
      <c r="B21" t="s">
        <v>3</v>
      </c>
      <c r="C21" t="s">
        <v>7</v>
      </c>
      <c r="D21" t="s">
        <v>10</v>
      </c>
      <c r="E21" t="s">
        <v>18</v>
      </c>
      <c r="F21" t="s">
        <v>17</v>
      </c>
      <c r="G21" t="s">
        <v>36</v>
      </c>
      <c r="H21" t="s">
        <v>35</v>
      </c>
      <c r="I21" t="s">
        <v>22</v>
      </c>
    </row>
    <row r="22" spans="1:9" x14ac:dyDescent="0.25">
      <c r="A22">
        <v>21</v>
      </c>
      <c r="B22" t="s">
        <v>2</v>
      </c>
      <c r="C22" t="s">
        <v>7</v>
      </c>
      <c r="D22" t="s">
        <v>9</v>
      </c>
      <c r="E22" t="s">
        <v>15</v>
      </c>
      <c r="F22" t="s">
        <v>17</v>
      </c>
      <c r="G22" t="s">
        <v>26</v>
      </c>
      <c r="H22" t="s">
        <v>26</v>
      </c>
      <c r="I22" t="s">
        <v>22</v>
      </c>
    </row>
    <row r="23" spans="1:9" x14ac:dyDescent="0.25">
      <c r="A23">
        <v>22</v>
      </c>
      <c r="B23" t="s">
        <v>2</v>
      </c>
      <c r="C23" t="s">
        <v>7</v>
      </c>
      <c r="D23" t="s">
        <v>9</v>
      </c>
      <c r="E23" t="s">
        <v>15</v>
      </c>
      <c r="F23" t="s">
        <v>17</v>
      </c>
      <c r="G23" t="s">
        <v>35</v>
      </c>
      <c r="H23" t="s">
        <v>35</v>
      </c>
      <c r="I23" t="s">
        <v>22</v>
      </c>
    </row>
    <row r="24" spans="1:9" x14ac:dyDescent="0.25">
      <c r="A24">
        <v>23</v>
      </c>
      <c r="B24" t="s">
        <v>2</v>
      </c>
      <c r="C24" t="s">
        <v>7</v>
      </c>
      <c r="D24" t="s">
        <v>9</v>
      </c>
      <c r="E24" t="s">
        <v>27</v>
      </c>
      <c r="F24" t="s">
        <v>17</v>
      </c>
      <c r="G24" t="s">
        <v>36</v>
      </c>
      <c r="H24" t="s">
        <v>36</v>
      </c>
      <c r="I24" t="s">
        <v>22</v>
      </c>
    </row>
    <row r="25" spans="1:9" x14ac:dyDescent="0.25">
      <c r="A25">
        <v>24</v>
      </c>
      <c r="B25" t="s">
        <v>2</v>
      </c>
      <c r="C25" t="s">
        <v>7</v>
      </c>
      <c r="D25" t="s">
        <v>9</v>
      </c>
      <c r="E25" t="s">
        <v>18</v>
      </c>
      <c r="F25" t="s">
        <v>17</v>
      </c>
      <c r="G25" t="s">
        <v>26</v>
      </c>
      <c r="H25" t="s">
        <v>26</v>
      </c>
      <c r="I25" t="s">
        <v>22</v>
      </c>
    </row>
    <row r="26" spans="1:9" x14ac:dyDescent="0.25">
      <c r="A26">
        <v>25</v>
      </c>
      <c r="B26" t="s">
        <v>2</v>
      </c>
      <c r="C26" t="s">
        <v>7</v>
      </c>
      <c r="D26" t="s">
        <v>9</v>
      </c>
      <c r="E26" t="s">
        <v>19</v>
      </c>
      <c r="F26" t="s">
        <v>17</v>
      </c>
      <c r="G26" t="s">
        <v>35</v>
      </c>
      <c r="H26" t="s">
        <v>35</v>
      </c>
      <c r="I26" t="s">
        <v>22</v>
      </c>
    </row>
    <row r="27" spans="1:9" x14ac:dyDescent="0.25">
      <c r="A27">
        <v>26</v>
      </c>
      <c r="B27" t="s">
        <v>2</v>
      </c>
      <c r="C27" t="s">
        <v>7</v>
      </c>
      <c r="D27" t="s">
        <v>9</v>
      </c>
      <c r="E27" t="s">
        <v>16</v>
      </c>
      <c r="F27" t="s">
        <v>17</v>
      </c>
      <c r="G27" t="s">
        <v>36</v>
      </c>
      <c r="H27" t="s">
        <v>35</v>
      </c>
      <c r="I27" t="s">
        <v>22</v>
      </c>
    </row>
    <row r="28" spans="1:9" x14ac:dyDescent="0.25">
      <c r="A28">
        <v>27</v>
      </c>
      <c r="B28" t="s">
        <v>2</v>
      </c>
      <c r="C28" t="s">
        <v>7</v>
      </c>
      <c r="D28" t="s">
        <v>11</v>
      </c>
      <c r="E28" t="s">
        <v>17</v>
      </c>
      <c r="F28" t="s">
        <v>17</v>
      </c>
      <c r="G28" t="s">
        <v>26</v>
      </c>
      <c r="H28" t="s">
        <v>26</v>
      </c>
      <c r="I28" t="s">
        <v>23</v>
      </c>
    </row>
    <row r="29" spans="1:9" x14ac:dyDescent="0.25">
      <c r="A29">
        <v>28</v>
      </c>
      <c r="B29" t="s">
        <v>2</v>
      </c>
      <c r="C29" t="s">
        <v>7</v>
      </c>
      <c r="D29" t="s">
        <v>9</v>
      </c>
      <c r="E29" t="s">
        <v>17</v>
      </c>
      <c r="F29" t="s">
        <v>18</v>
      </c>
      <c r="G29" t="s">
        <v>35</v>
      </c>
      <c r="H29" t="s">
        <v>35</v>
      </c>
      <c r="I29" t="s">
        <v>23</v>
      </c>
    </row>
    <row r="30" spans="1:9" x14ac:dyDescent="0.25">
      <c r="A30">
        <v>29</v>
      </c>
      <c r="B30" t="s">
        <v>2</v>
      </c>
      <c r="C30" t="s">
        <v>7</v>
      </c>
      <c r="D30" t="s">
        <v>11</v>
      </c>
      <c r="E30" t="s">
        <v>17</v>
      </c>
      <c r="F30" t="s">
        <v>18</v>
      </c>
      <c r="G30" t="s">
        <v>36</v>
      </c>
      <c r="H30" t="s">
        <v>36</v>
      </c>
      <c r="I30" t="s">
        <v>23</v>
      </c>
    </row>
    <row r="31" spans="1:9" x14ac:dyDescent="0.25">
      <c r="A31">
        <v>30</v>
      </c>
      <c r="B31" t="s">
        <v>2</v>
      </c>
      <c r="C31" t="s">
        <v>7</v>
      </c>
      <c r="D31" t="s">
        <v>9</v>
      </c>
      <c r="E31" t="s">
        <v>17</v>
      </c>
      <c r="F31" t="s">
        <v>18</v>
      </c>
      <c r="G31" t="s">
        <v>26</v>
      </c>
      <c r="H31" t="s">
        <v>26</v>
      </c>
      <c r="I31" t="s">
        <v>23</v>
      </c>
    </row>
    <row r="32" spans="1:9" x14ac:dyDescent="0.25">
      <c r="A32">
        <v>31</v>
      </c>
      <c r="B32" t="s">
        <v>2</v>
      </c>
      <c r="C32" t="s">
        <v>7</v>
      </c>
      <c r="D32" t="s">
        <v>9</v>
      </c>
      <c r="E32" t="s">
        <v>17</v>
      </c>
      <c r="F32" t="s">
        <v>18</v>
      </c>
      <c r="G32" t="s">
        <v>35</v>
      </c>
      <c r="H32" t="s">
        <v>35</v>
      </c>
      <c r="I32" t="s">
        <v>23</v>
      </c>
    </row>
    <row r="33" spans="1:9" x14ac:dyDescent="0.25">
      <c r="A33">
        <v>32</v>
      </c>
      <c r="B33" t="s">
        <v>2</v>
      </c>
      <c r="C33" t="s">
        <v>7</v>
      </c>
      <c r="D33" t="s">
        <v>10</v>
      </c>
      <c r="E33" t="s">
        <v>17</v>
      </c>
      <c r="F33" t="s">
        <v>18</v>
      </c>
      <c r="G33" t="s">
        <v>36</v>
      </c>
      <c r="H33" t="s">
        <v>36</v>
      </c>
      <c r="I33" t="s">
        <v>23</v>
      </c>
    </row>
    <row r="34" spans="1:9" x14ac:dyDescent="0.25">
      <c r="A34">
        <v>33</v>
      </c>
      <c r="B34" t="s">
        <v>2</v>
      </c>
      <c r="C34" t="s">
        <v>7</v>
      </c>
      <c r="D34" t="s">
        <v>10</v>
      </c>
      <c r="E34" t="s">
        <v>17</v>
      </c>
      <c r="F34" t="s">
        <v>18</v>
      </c>
      <c r="G34" t="s">
        <v>35</v>
      </c>
      <c r="H34" t="s">
        <v>35</v>
      </c>
      <c r="I34" t="s">
        <v>23</v>
      </c>
    </row>
    <row r="35" spans="1:9" x14ac:dyDescent="0.25">
      <c r="A35">
        <v>34</v>
      </c>
      <c r="B35" t="s">
        <v>2</v>
      </c>
      <c r="C35" t="s">
        <v>7</v>
      </c>
      <c r="D35" t="s">
        <v>10</v>
      </c>
      <c r="E35" t="s">
        <v>17</v>
      </c>
      <c r="F35" t="s">
        <v>18</v>
      </c>
      <c r="G35" t="s">
        <v>36</v>
      </c>
      <c r="H35" t="s">
        <v>36</v>
      </c>
      <c r="I35" t="s">
        <v>23</v>
      </c>
    </row>
    <row r="36" spans="1:9" x14ac:dyDescent="0.25">
      <c r="A36">
        <v>35</v>
      </c>
      <c r="B36" t="s">
        <v>2</v>
      </c>
      <c r="C36" t="s">
        <v>7</v>
      </c>
      <c r="D36" t="s">
        <v>9</v>
      </c>
      <c r="E36" t="s">
        <v>17</v>
      </c>
      <c r="F36" t="s">
        <v>19</v>
      </c>
      <c r="G36" t="s">
        <v>26</v>
      </c>
      <c r="H36" t="s">
        <v>35</v>
      </c>
      <c r="I36" t="s">
        <v>23</v>
      </c>
    </row>
    <row r="37" spans="1:9" x14ac:dyDescent="0.25">
      <c r="A37">
        <v>36</v>
      </c>
      <c r="B37" t="s">
        <v>2</v>
      </c>
      <c r="C37" t="s">
        <v>7</v>
      </c>
      <c r="D37" t="s">
        <v>9</v>
      </c>
      <c r="E37" t="s">
        <v>17</v>
      </c>
      <c r="F37" t="s">
        <v>19</v>
      </c>
      <c r="G37" t="s">
        <v>35</v>
      </c>
      <c r="H37" t="s">
        <v>35</v>
      </c>
      <c r="I37" t="s">
        <v>22</v>
      </c>
    </row>
    <row r="38" spans="1:9" x14ac:dyDescent="0.25">
      <c r="A38">
        <v>37</v>
      </c>
      <c r="B38" t="s">
        <v>2</v>
      </c>
      <c r="C38" t="s">
        <v>7</v>
      </c>
      <c r="D38" t="s">
        <v>9</v>
      </c>
      <c r="E38" t="s">
        <v>17</v>
      </c>
      <c r="F38" t="s">
        <v>19</v>
      </c>
      <c r="G38" t="s">
        <v>36</v>
      </c>
      <c r="H38" t="s">
        <v>36</v>
      </c>
      <c r="I38" t="s">
        <v>22</v>
      </c>
    </row>
    <row r="39" spans="1:9" x14ac:dyDescent="0.25">
      <c r="A39">
        <v>38</v>
      </c>
      <c r="B39" t="s">
        <v>4</v>
      </c>
      <c r="C39" t="s">
        <v>8</v>
      </c>
      <c r="D39" t="s">
        <v>10</v>
      </c>
      <c r="E39" t="s">
        <v>27</v>
      </c>
      <c r="F39" t="s">
        <v>15</v>
      </c>
      <c r="G39" t="s">
        <v>26</v>
      </c>
      <c r="H39" t="s">
        <v>26</v>
      </c>
      <c r="I39" t="s">
        <v>22</v>
      </c>
    </row>
    <row r="40" spans="1:9" x14ac:dyDescent="0.25">
      <c r="A40">
        <v>39</v>
      </c>
      <c r="B40" t="s">
        <v>4</v>
      </c>
      <c r="C40" t="s">
        <v>8</v>
      </c>
      <c r="D40" t="s">
        <v>10</v>
      </c>
      <c r="E40" t="s">
        <v>17</v>
      </c>
      <c r="F40" t="s">
        <v>18</v>
      </c>
      <c r="G40" t="s">
        <v>35</v>
      </c>
      <c r="H40" t="s">
        <v>35</v>
      </c>
      <c r="I40" t="s">
        <v>22</v>
      </c>
    </row>
    <row r="41" spans="1:9" x14ac:dyDescent="0.25">
      <c r="A41">
        <v>40</v>
      </c>
      <c r="B41" t="s">
        <v>4</v>
      </c>
      <c r="C41" t="s">
        <v>8</v>
      </c>
      <c r="D41" t="s">
        <v>10</v>
      </c>
      <c r="E41" t="s">
        <v>17</v>
      </c>
      <c r="F41" t="s">
        <v>17</v>
      </c>
      <c r="G41" t="s">
        <v>36</v>
      </c>
      <c r="H41" t="s">
        <v>36</v>
      </c>
      <c r="I41" t="s">
        <v>22</v>
      </c>
    </row>
    <row r="42" spans="1:9" x14ac:dyDescent="0.25">
      <c r="A42">
        <v>41</v>
      </c>
      <c r="B42" t="s">
        <v>4</v>
      </c>
      <c r="C42" t="s">
        <v>8</v>
      </c>
      <c r="D42" t="s">
        <v>10</v>
      </c>
      <c r="E42" t="s">
        <v>17</v>
      </c>
      <c r="F42" t="s">
        <v>17</v>
      </c>
      <c r="G42" t="s">
        <v>26</v>
      </c>
      <c r="H42" t="s">
        <v>26</v>
      </c>
      <c r="I42" t="s">
        <v>22</v>
      </c>
    </row>
    <row r="43" spans="1:9" x14ac:dyDescent="0.25">
      <c r="A43">
        <v>42</v>
      </c>
      <c r="B43" t="s">
        <v>4</v>
      </c>
      <c r="C43" t="s">
        <v>8</v>
      </c>
      <c r="D43" t="s">
        <v>10</v>
      </c>
      <c r="E43" t="s">
        <v>17</v>
      </c>
      <c r="F43" t="s">
        <v>17</v>
      </c>
      <c r="G43" t="s">
        <v>35</v>
      </c>
      <c r="H43" t="s">
        <v>35</v>
      </c>
      <c r="I43" t="s">
        <v>22</v>
      </c>
    </row>
    <row r="44" spans="1:9" x14ac:dyDescent="0.25">
      <c r="A44">
        <v>43</v>
      </c>
      <c r="B44" t="s">
        <v>4</v>
      </c>
      <c r="C44" t="s">
        <v>8</v>
      </c>
      <c r="D44" t="s">
        <v>10</v>
      </c>
      <c r="E44" t="s">
        <v>17</v>
      </c>
      <c r="F44" t="s">
        <v>17</v>
      </c>
      <c r="G44" t="s">
        <v>36</v>
      </c>
      <c r="H44" t="s">
        <v>36</v>
      </c>
      <c r="I44" t="s">
        <v>22</v>
      </c>
    </row>
    <row r="45" spans="1:9" x14ac:dyDescent="0.25">
      <c r="A45">
        <v>44</v>
      </c>
      <c r="B45" t="s">
        <v>4</v>
      </c>
      <c r="C45" t="s">
        <v>8</v>
      </c>
      <c r="D45" t="s">
        <v>10</v>
      </c>
      <c r="E45" t="s">
        <v>17</v>
      </c>
      <c r="F45" t="s">
        <v>17</v>
      </c>
      <c r="G45" t="s">
        <v>26</v>
      </c>
      <c r="H45" t="s">
        <v>35</v>
      </c>
      <c r="I45" t="s">
        <v>22</v>
      </c>
    </row>
    <row r="46" spans="1:9" x14ac:dyDescent="0.25">
      <c r="A46">
        <v>45</v>
      </c>
      <c r="B46" t="s">
        <v>4</v>
      </c>
      <c r="C46" t="s">
        <v>8</v>
      </c>
      <c r="D46" t="s">
        <v>10</v>
      </c>
      <c r="E46" t="s">
        <v>17</v>
      </c>
      <c r="F46" t="s">
        <v>17</v>
      </c>
      <c r="G46" t="s">
        <v>35</v>
      </c>
      <c r="H46" t="s">
        <v>35</v>
      </c>
      <c r="I46" t="s">
        <v>22</v>
      </c>
    </row>
    <row r="47" spans="1:9" x14ac:dyDescent="0.25">
      <c r="A47">
        <v>46</v>
      </c>
      <c r="B47" t="s">
        <v>4</v>
      </c>
      <c r="C47" t="s">
        <v>8</v>
      </c>
      <c r="D47" t="s">
        <v>10</v>
      </c>
      <c r="E47" t="s">
        <v>17</v>
      </c>
      <c r="F47" t="s">
        <v>17</v>
      </c>
      <c r="G47" t="s">
        <v>36</v>
      </c>
      <c r="H47" t="s">
        <v>36</v>
      </c>
      <c r="I47" t="s">
        <v>24</v>
      </c>
    </row>
    <row r="48" spans="1:9" x14ac:dyDescent="0.25">
      <c r="A48">
        <v>47</v>
      </c>
      <c r="B48" t="s">
        <v>4</v>
      </c>
      <c r="C48" t="s">
        <v>8</v>
      </c>
      <c r="D48" t="s">
        <v>10</v>
      </c>
      <c r="E48" t="s">
        <v>27</v>
      </c>
      <c r="F48" t="s">
        <v>17</v>
      </c>
      <c r="G48" t="s">
        <v>26</v>
      </c>
      <c r="H48" t="s">
        <v>35</v>
      </c>
      <c r="I48" t="s">
        <v>23</v>
      </c>
    </row>
    <row r="49" spans="1:9" x14ac:dyDescent="0.25">
      <c r="A49">
        <v>48</v>
      </c>
      <c r="B49" t="s">
        <v>4</v>
      </c>
      <c r="C49" t="s">
        <v>8</v>
      </c>
      <c r="D49" t="s">
        <v>10</v>
      </c>
      <c r="E49" t="s">
        <v>27</v>
      </c>
      <c r="F49" t="s">
        <v>17</v>
      </c>
      <c r="G49" t="s">
        <v>35</v>
      </c>
      <c r="H49" t="s">
        <v>36</v>
      </c>
      <c r="I49" t="s">
        <v>23</v>
      </c>
    </row>
    <row r="50" spans="1:9" x14ac:dyDescent="0.25">
      <c r="A50">
        <v>49</v>
      </c>
      <c r="B50" t="s">
        <v>4</v>
      </c>
      <c r="C50" t="s">
        <v>8</v>
      </c>
      <c r="D50" t="s">
        <v>10</v>
      </c>
      <c r="E50" t="s">
        <v>27</v>
      </c>
      <c r="F50" t="s">
        <v>17</v>
      </c>
      <c r="G50" t="s">
        <v>36</v>
      </c>
      <c r="H50" t="s">
        <v>26</v>
      </c>
      <c r="I50" t="s">
        <v>23</v>
      </c>
    </row>
    <row r="51" spans="1:9" x14ac:dyDescent="0.25">
      <c r="A51">
        <v>50</v>
      </c>
      <c r="B51" t="s">
        <v>4</v>
      </c>
      <c r="C51" t="s">
        <v>8</v>
      </c>
      <c r="D51" t="s">
        <v>10</v>
      </c>
      <c r="E51" t="s">
        <v>27</v>
      </c>
      <c r="F51" t="s">
        <v>18</v>
      </c>
      <c r="G51" t="s">
        <v>26</v>
      </c>
      <c r="H51" t="s">
        <v>35</v>
      </c>
      <c r="I51" t="s">
        <v>23</v>
      </c>
    </row>
    <row r="52" spans="1:9" x14ac:dyDescent="0.25">
      <c r="A52">
        <v>51</v>
      </c>
      <c r="B52" t="s">
        <v>4</v>
      </c>
      <c r="C52" t="s">
        <v>8</v>
      </c>
      <c r="D52" t="s">
        <v>10</v>
      </c>
      <c r="E52" t="s">
        <v>27</v>
      </c>
      <c r="F52" t="s">
        <v>18</v>
      </c>
      <c r="G52" t="s">
        <v>35</v>
      </c>
      <c r="H52" t="s">
        <v>36</v>
      </c>
      <c r="I52" t="s">
        <v>23</v>
      </c>
    </row>
    <row r="53" spans="1:9" x14ac:dyDescent="0.25">
      <c r="A53">
        <v>52</v>
      </c>
      <c r="B53" t="s">
        <v>4</v>
      </c>
      <c r="C53" t="s">
        <v>8</v>
      </c>
      <c r="D53" t="s">
        <v>10</v>
      </c>
      <c r="E53" t="s">
        <v>15</v>
      </c>
      <c r="F53" t="s">
        <v>18</v>
      </c>
      <c r="G53" t="s">
        <v>36</v>
      </c>
      <c r="H53" t="s">
        <v>26</v>
      </c>
      <c r="I53" t="s">
        <v>23</v>
      </c>
    </row>
    <row r="54" spans="1:9" x14ac:dyDescent="0.25">
      <c r="A54">
        <v>53</v>
      </c>
      <c r="B54" t="s">
        <v>4</v>
      </c>
      <c r="C54" t="s">
        <v>8</v>
      </c>
      <c r="D54" t="s">
        <v>10</v>
      </c>
      <c r="E54" t="s">
        <v>15</v>
      </c>
      <c r="F54" t="s">
        <v>18</v>
      </c>
      <c r="G54" t="s">
        <v>26</v>
      </c>
      <c r="H54" t="s">
        <v>35</v>
      </c>
      <c r="I54" t="s">
        <v>23</v>
      </c>
    </row>
    <row r="55" spans="1:9" x14ac:dyDescent="0.25">
      <c r="A55">
        <v>54</v>
      </c>
      <c r="B55" t="s">
        <v>4</v>
      </c>
      <c r="C55" t="s">
        <v>8</v>
      </c>
      <c r="D55" t="s">
        <v>10</v>
      </c>
      <c r="E55" t="s">
        <v>19</v>
      </c>
      <c r="F55" t="s">
        <v>18</v>
      </c>
      <c r="G55" t="s">
        <v>35</v>
      </c>
      <c r="H55" t="s">
        <v>36</v>
      </c>
      <c r="I55" t="s">
        <v>23</v>
      </c>
    </row>
    <row r="56" spans="1:9" x14ac:dyDescent="0.25">
      <c r="A56">
        <v>55</v>
      </c>
      <c r="B56" t="s">
        <v>4</v>
      </c>
      <c r="C56" t="s">
        <v>8</v>
      </c>
      <c r="D56" t="s">
        <v>10</v>
      </c>
      <c r="E56" t="s">
        <v>15</v>
      </c>
      <c r="F56" t="s">
        <v>18</v>
      </c>
      <c r="G56" t="s">
        <v>36</v>
      </c>
      <c r="H56" t="s">
        <v>26</v>
      </c>
      <c r="I56" t="s">
        <v>22</v>
      </c>
    </row>
    <row r="57" spans="1:9" x14ac:dyDescent="0.25">
      <c r="A57">
        <v>56</v>
      </c>
      <c r="B57" t="s">
        <v>4</v>
      </c>
      <c r="C57" t="s">
        <v>8</v>
      </c>
      <c r="D57" t="s">
        <v>10</v>
      </c>
      <c r="E57" t="s">
        <v>15</v>
      </c>
      <c r="F57" t="s">
        <v>19</v>
      </c>
      <c r="G57" t="s">
        <v>26</v>
      </c>
      <c r="H57" t="s">
        <v>35</v>
      </c>
      <c r="I57" t="s">
        <v>22</v>
      </c>
    </row>
    <row r="58" spans="1:9" x14ac:dyDescent="0.25">
      <c r="A58">
        <v>57</v>
      </c>
      <c r="B58" t="s">
        <v>4</v>
      </c>
      <c r="C58" t="s">
        <v>8</v>
      </c>
      <c r="D58" t="s">
        <v>10</v>
      </c>
      <c r="E58" t="s">
        <v>15</v>
      </c>
      <c r="F58" t="s">
        <v>19</v>
      </c>
      <c r="G58" t="s">
        <v>35</v>
      </c>
      <c r="H58" t="s">
        <v>36</v>
      </c>
      <c r="I58" t="s">
        <v>22</v>
      </c>
    </row>
    <row r="59" spans="1:9" x14ac:dyDescent="0.25">
      <c r="A59">
        <v>58</v>
      </c>
      <c r="B59" t="s">
        <v>4</v>
      </c>
      <c r="C59" t="s">
        <v>8</v>
      </c>
      <c r="D59" t="s">
        <v>10</v>
      </c>
      <c r="E59" t="s">
        <v>15</v>
      </c>
      <c r="F59" t="s">
        <v>19</v>
      </c>
      <c r="G59" t="s">
        <v>36</v>
      </c>
      <c r="H59" t="s">
        <v>26</v>
      </c>
      <c r="I59" t="s">
        <v>22</v>
      </c>
    </row>
    <row r="60" spans="1:9" x14ac:dyDescent="0.25">
      <c r="A60">
        <v>59</v>
      </c>
      <c r="B60" t="s">
        <v>4</v>
      </c>
      <c r="C60" t="s">
        <v>8</v>
      </c>
      <c r="D60" t="s">
        <v>10</v>
      </c>
      <c r="E60" t="s">
        <v>15</v>
      </c>
      <c r="F60" t="s">
        <v>19</v>
      </c>
      <c r="G60" t="s">
        <v>26</v>
      </c>
      <c r="H60" t="s">
        <v>35</v>
      </c>
      <c r="I60" t="s">
        <v>22</v>
      </c>
    </row>
    <row r="61" spans="1:9" x14ac:dyDescent="0.25">
      <c r="A61">
        <v>60</v>
      </c>
      <c r="B61" t="s">
        <v>4</v>
      </c>
      <c r="C61" t="s">
        <v>8</v>
      </c>
      <c r="D61" t="s">
        <v>10</v>
      </c>
      <c r="E61" t="s">
        <v>19</v>
      </c>
      <c r="F61" t="s">
        <v>19</v>
      </c>
      <c r="G61" t="s">
        <v>35</v>
      </c>
      <c r="H61" t="s">
        <v>36</v>
      </c>
      <c r="I61" t="s">
        <v>22</v>
      </c>
    </row>
    <row r="62" spans="1:9" x14ac:dyDescent="0.25">
      <c r="A62">
        <v>61</v>
      </c>
      <c r="B62" t="s">
        <v>4</v>
      </c>
      <c r="C62" t="s">
        <v>8</v>
      </c>
      <c r="D62" t="s">
        <v>10</v>
      </c>
      <c r="E62" t="s">
        <v>19</v>
      </c>
      <c r="F62" t="s">
        <v>19</v>
      </c>
      <c r="G62" t="s">
        <v>36</v>
      </c>
      <c r="H62" t="s">
        <v>35</v>
      </c>
      <c r="I62" t="s">
        <v>22</v>
      </c>
    </row>
    <row r="63" spans="1:9" x14ac:dyDescent="0.25">
      <c r="A63">
        <v>62</v>
      </c>
      <c r="B63" t="s">
        <v>4</v>
      </c>
      <c r="C63" t="s">
        <v>8</v>
      </c>
      <c r="D63" t="s">
        <v>10</v>
      </c>
      <c r="E63" t="s">
        <v>18</v>
      </c>
      <c r="F63" t="s">
        <v>19</v>
      </c>
      <c r="G63" t="s">
        <v>26</v>
      </c>
      <c r="H63" t="s">
        <v>36</v>
      </c>
      <c r="I63" t="s">
        <v>22</v>
      </c>
    </row>
    <row r="64" spans="1:9" x14ac:dyDescent="0.25">
      <c r="A64">
        <v>63</v>
      </c>
      <c r="B64" t="s">
        <v>4</v>
      </c>
      <c r="C64" t="s">
        <v>8</v>
      </c>
      <c r="D64" t="s">
        <v>9</v>
      </c>
      <c r="E64" t="s">
        <v>18</v>
      </c>
      <c r="F64" t="s">
        <v>19</v>
      </c>
      <c r="G64" t="s">
        <v>35</v>
      </c>
      <c r="H64" t="s">
        <v>26</v>
      </c>
      <c r="I64" t="s">
        <v>24</v>
      </c>
    </row>
    <row r="65" spans="1:9" x14ac:dyDescent="0.25">
      <c r="A65">
        <v>64</v>
      </c>
      <c r="B65" t="s">
        <v>4</v>
      </c>
      <c r="C65" t="s">
        <v>8</v>
      </c>
      <c r="D65" t="s">
        <v>9</v>
      </c>
      <c r="E65" t="s">
        <v>18</v>
      </c>
      <c r="F65" t="s">
        <v>19</v>
      </c>
      <c r="G65" t="s">
        <v>36</v>
      </c>
      <c r="H65" t="s">
        <v>35</v>
      </c>
      <c r="I65" t="s">
        <v>24</v>
      </c>
    </row>
    <row r="66" spans="1:9" x14ac:dyDescent="0.25">
      <c r="A66">
        <v>65</v>
      </c>
      <c r="B66" t="s">
        <v>4</v>
      </c>
      <c r="C66" t="s">
        <v>8</v>
      </c>
      <c r="D66" t="s">
        <v>11</v>
      </c>
      <c r="E66" t="s">
        <v>18</v>
      </c>
      <c r="F66" t="s">
        <v>19</v>
      </c>
      <c r="G66" t="s">
        <v>35</v>
      </c>
      <c r="H66" t="s">
        <v>36</v>
      </c>
      <c r="I66" t="s">
        <v>24</v>
      </c>
    </row>
    <row r="67" spans="1:9" x14ac:dyDescent="0.25">
      <c r="A67">
        <v>66</v>
      </c>
      <c r="B67" t="s">
        <v>4</v>
      </c>
      <c r="C67" t="s">
        <v>8</v>
      </c>
      <c r="D67" t="s">
        <v>11</v>
      </c>
      <c r="E67" t="s">
        <v>18</v>
      </c>
      <c r="F67" t="s">
        <v>19</v>
      </c>
      <c r="G67" t="s">
        <v>36</v>
      </c>
      <c r="H67" t="s">
        <v>26</v>
      </c>
      <c r="I67" t="s">
        <v>23</v>
      </c>
    </row>
    <row r="68" spans="1:9" x14ac:dyDescent="0.25">
      <c r="A68">
        <v>67</v>
      </c>
      <c r="B68" t="s">
        <v>4</v>
      </c>
      <c r="C68" t="s">
        <v>8</v>
      </c>
      <c r="D68" t="s">
        <v>9</v>
      </c>
      <c r="E68" t="s">
        <v>19</v>
      </c>
      <c r="F68" t="s">
        <v>19</v>
      </c>
      <c r="G68" t="s">
        <v>26</v>
      </c>
      <c r="H68" t="s">
        <v>35</v>
      </c>
      <c r="I68" t="s">
        <v>23</v>
      </c>
    </row>
    <row r="69" spans="1:9" x14ac:dyDescent="0.25">
      <c r="A69">
        <v>68</v>
      </c>
      <c r="B69" t="s">
        <v>4</v>
      </c>
      <c r="C69" t="s">
        <v>8</v>
      </c>
      <c r="D69" t="s">
        <v>9</v>
      </c>
      <c r="E69" t="s">
        <v>19</v>
      </c>
      <c r="F69" t="s">
        <v>19</v>
      </c>
      <c r="G69" t="s">
        <v>35</v>
      </c>
      <c r="H69" t="s">
        <v>36</v>
      </c>
      <c r="I69" t="s">
        <v>23</v>
      </c>
    </row>
    <row r="70" spans="1:9" x14ac:dyDescent="0.25">
      <c r="A70">
        <v>69</v>
      </c>
      <c r="B70" t="s">
        <v>3</v>
      </c>
      <c r="C70" t="s">
        <v>8</v>
      </c>
      <c r="D70" t="s">
        <v>10</v>
      </c>
      <c r="E70" t="s">
        <v>19</v>
      </c>
      <c r="F70" t="s">
        <v>19</v>
      </c>
      <c r="G70" t="s">
        <v>36</v>
      </c>
      <c r="H70" t="s">
        <v>35</v>
      </c>
      <c r="I70" t="s">
        <v>23</v>
      </c>
    </row>
    <row r="71" spans="1:9" x14ac:dyDescent="0.25">
      <c r="A71">
        <v>70</v>
      </c>
      <c r="B71" t="s">
        <v>3</v>
      </c>
      <c r="C71" t="s">
        <v>8</v>
      </c>
      <c r="D71" t="s">
        <v>10</v>
      </c>
      <c r="E71" t="s">
        <v>27</v>
      </c>
      <c r="F71" t="s">
        <v>15</v>
      </c>
      <c r="G71" t="s">
        <v>26</v>
      </c>
      <c r="H71" t="s">
        <v>35</v>
      </c>
      <c r="I71" t="s">
        <v>23</v>
      </c>
    </row>
    <row r="72" spans="1:9" x14ac:dyDescent="0.25">
      <c r="A72">
        <v>71</v>
      </c>
      <c r="B72" t="s">
        <v>3</v>
      </c>
      <c r="C72" t="s">
        <v>8</v>
      </c>
      <c r="D72" t="s">
        <v>9</v>
      </c>
      <c r="E72" t="s">
        <v>15</v>
      </c>
      <c r="F72" t="s">
        <v>15</v>
      </c>
      <c r="G72" t="s">
        <v>35</v>
      </c>
      <c r="H72" t="s">
        <v>26</v>
      </c>
      <c r="I72" t="s">
        <v>23</v>
      </c>
    </row>
    <row r="73" spans="1:9" x14ac:dyDescent="0.25">
      <c r="A73">
        <v>72</v>
      </c>
      <c r="B73" t="s">
        <v>3</v>
      </c>
      <c r="C73" t="s">
        <v>8</v>
      </c>
      <c r="D73" t="s">
        <v>9</v>
      </c>
      <c r="E73" t="s">
        <v>16</v>
      </c>
      <c r="F73" t="s">
        <v>15</v>
      </c>
      <c r="G73" t="s">
        <v>36</v>
      </c>
      <c r="H73" t="s">
        <v>35</v>
      </c>
      <c r="I73" t="s">
        <v>23</v>
      </c>
    </row>
    <row r="74" spans="1:9" x14ac:dyDescent="0.25">
      <c r="A74">
        <v>73</v>
      </c>
      <c r="B74" t="s">
        <v>3</v>
      </c>
      <c r="C74" t="s">
        <v>8</v>
      </c>
      <c r="D74" t="s">
        <v>10</v>
      </c>
      <c r="E74" t="s">
        <v>15</v>
      </c>
      <c r="F74" t="s">
        <v>15</v>
      </c>
      <c r="G74" t="s">
        <v>26</v>
      </c>
      <c r="H74" t="s">
        <v>35</v>
      </c>
      <c r="I74" t="s">
        <v>23</v>
      </c>
    </row>
    <row r="75" spans="1:9" x14ac:dyDescent="0.25">
      <c r="A75">
        <v>74</v>
      </c>
      <c r="B75" t="s">
        <v>3</v>
      </c>
      <c r="C75" t="s">
        <v>8</v>
      </c>
      <c r="D75" t="s">
        <v>11</v>
      </c>
      <c r="E75" t="s">
        <v>16</v>
      </c>
      <c r="F75" t="s">
        <v>18</v>
      </c>
      <c r="G75" t="s">
        <v>35</v>
      </c>
      <c r="H75" t="s">
        <v>36</v>
      </c>
      <c r="I75" t="s">
        <v>23</v>
      </c>
    </row>
    <row r="76" spans="1:9" x14ac:dyDescent="0.25">
      <c r="A76">
        <v>75</v>
      </c>
      <c r="B76" t="s">
        <v>2</v>
      </c>
      <c r="C76" t="s">
        <v>8</v>
      </c>
      <c r="D76" t="s">
        <v>11</v>
      </c>
      <c r="E76" t="s">
        <v>15</v>
      </c>
      <c r="F76" t="s">
        <v>18</v>
      </c>
      <c r="G76" t="s">
        <v>36</v>
      </c>
      <c r="H76" t="s">
        <v>26</v>
      </c>
      <c r="I76" t="s">
        <v>24</v>
      </c>
    </row>
    <row r="77" spans="1:9" x14ac:dyDescent="0.25">
      <c r="A77">
        <v>76</v>
      </c>
      <c r="B77" t="s">
        <v>2</v>
      </c>
      <c r="C77" t="s">
        <v>8</v>
      </c>
      <c r="D77" t="s">
        <v>11</v>
      </c>
      <c r="E77" t="s">
        <v>15</v>
      </c>
      <c r="F77" t="s">
        <v>18</v>
      </c>
      <c r="G77" t="s">
        <v>26</v>
      </c>
      <c r="H77" t="s">
        <v>35</v>
      </c>
      <c r="I77" t="s">
        <v>24</v>
      </c>
    </row>
    <row r="78" spans="1:9" x14ac:dyDescent="0.25">
      <c r="A78">
        <v>77</v>
      </c>
      <c r="B78" t="s">
        <v>2</v>
      </c>
      <c r="C78" t="s">
        <v>8</v>
      </c>
      <c r="D78" t="s">
        <v>11</v>
      </c>
      <c r="E78" t="s">
        <v>18</v>
      </c>
      <c r="F78" t="s">
        <v>18</v>
      </c>
      <c r="G78" t="s">
        <v>35</v>
      </c>
      <c r="H78" t="s">
        <v>36</v>
      </c>
      <c r="I78" t="s">
        <v>24</v>
      </c>
    </row>
    <row r="79" spans="1:9" x14ac:dyDescent="0.25">
      <c r="A79">
        <v>78</v>
      </c>
      <c r="B79" t="s">
        <v>2</v>
      </c>
      <c r="C79" t="s">
        <v>8</v>
      </c>
      <c r="D79" t="s">
        <v>11</v>
      </c>
      <c r="E79" t="s">
        <v>18</v>
      </c>
      <c r="F79" t="s">
        <v>15</v>
      </c>
      <c r="G79" t="s">
        <v>36</v>
      </c>
      <c r="H79" t="s">
        <v>35</v>
      </c>
      <c r="I79" t="s">
        <v>24</v>
      </c>
    </row>
    <row r="80" spans="1:9" x14ac:dyDescent="0.25">
      <c r="A80">
        <v>79</v>
      </c>
      <c r="B80" t="s">
        <v>2</v>
      </c>
      <c r="C80" t="s">
        <v>8</v>
      </c>
      <c r="D80" t="s">
        <v>11</v>
      </c>
      <c r="E80" t="s">
        <v>15</v>
      </c>
      <c r="F80" t="s">
        <v>18</v>
      </c>
      <c r="G80" t="s">
        <v>26</v>
      </c>
      <c r="H80" t="s">
        <v>36</v>
      </c>
      <c r="I80" t="s">
        <v>24</v>
      </c>
    </row>
    <row r="81" spans="1:9" x14ac:dyDescent="0.25">
      <c r="A81">
        <v>80</v>
      </c>
      <c r="B81" t="s">
        <v>2</v>
      </c>
      <c r="C81" t="s">
        <v>8</v>
      </c>
      <c r="D81" t="s">
        <v>11</v>
      </c>
      <c r="E81" t="s">
        <v>15</v>
      </c>
      <c r="F81" t="s">
        <v>18</v>
      </c>
      <c r="G81" t="s">
        <v>35</v>
      </c>
      <c r="H81" t="s">
        <v>26</v>
      </c>
      <c r="I81" t="s">
        <v>24</v>
      </c>
    </row>
    <row r="82" spans="1:9" x14ac:dyDescent="0.25">
      <c r="A82">
        <v>81</v>
      </c>
      <c r="B82" t="s">
        <v>2</v>
      </c>
      <c r="C82" t="s">
        <v>8</v>
      </c>
      <c r="D82" t="s">
        <v>9</v>
      </c>
      <c r="E82" t="s">
        <v>18</v>
      </c>
      <c r="F82" t="s">
        <v>18</v>
      </c>
      <c r="G82" t="s">
        <v>36</v>
      </c>
      <c r="H82" t="s">
        <v>35</v>
      </c>
      <c r="I82" t="s">
        <v>24</v>
      </c>
    </row>
    <row r="83" spans="1:9" x14ac:dyDescent="0.25">
      <c r="A83">
        <v>82</v>
      </c>
      <c r="B83" t="s">
        <v>2</v>
      </c>
      <c r="C83" t="s">
        <v>8</v>
      </c>
      <c r="D83" t="s">
        <v>9</v>
      </c>
      <c r="E83" t="s">
        <v>18</v>
      </c>
      <c r="F83" t="s">
        <v>19</v>
      </c>
      <c r="G83" t="s">
        <v>26</v>
      </c>
      <c r="H83" t="s">
        <v>36</v>
      </c>
      <c r="I83" t="s">
        <v>24</v>
      </c>
    </row>
    <row r="84" spans="1:9" x14ac:dyDescent="0.25">
      <c r="A84">
        <v>83</v>
      </c>
      <c r="B84" t="s">
        <v>2</v>
      </c>
      <c r="C84" t="s">
        <v>8</v>
      </c>
      <c r="D84" t="s">
        <v>11</v>
      </c>
      <c r="E84" t="s">
        <v>19</v>
      </c>
      <c r="F84" t="s">
        <v>19</v>
      </c>
      <c r="G84" t="s">
        <v>35</v>
      </c>
      <c r="H84" t="s">
        <v>26</v>
      </c>
      <c r="I84" t="s">
        <v>24</v>
      </c>
    </row>
    <row r="85" spans="1:9" x14ac:dyDescent="0.25">
      <c r="A85">
        <v>84</v>
      </c>
      <c r="B85" t="s">
        <v>2</v>
      </c>
      <c r="C85" t="s">
        <v>8</v>
      </c>
      <c r="D85" t="s">
        <v>11</v>
      </c>
      <c r="E85" t="s">
        <v>19</v>
      </c>
      <c r="F85" t="s">
        <v>19</v>
      </c>
      <c r="G85" t="s">
        <v>36</v>
      </c>
      <c r="H85" t="s">
        <v>35</v>
      </c>
      <c r="I85" t="s">
        <v>24</v>
      </c>
    </row>
    <row r="86" spans="1:9" x14ac:dyDescent="0.25">
      <c r="A86">
        <v>85</v>
      </c>
      <c r="B86" t="s">
        <v>2</v>
      </c>
      <c r="C86" t="s">
        <v>8</v>
      </c>
      <c r="D86" t="s">
        <v>10</v>
      </c>
      <c r="E86" t="s">
        <v>19</v>
      </c>
      <c r="F86" t="s">
        <v>19</v>
      </c>
      <c r="G86" t="s">
        <v>26</v>
      </c>
      <c r="H86" t="s">
        <v>36</v>
      </c>
      <c r="I86" t="s">
        <v>24</v>
      </c>
    </row>
    <row r="87" spans="1:9" x14ac:dyDescent="0.25">
      <c r="A87">
        <v>86</v>
      </c>
      <c r="B87" t="s">
        <v>2</v>
      </c>
      <c r="C87" t="s">
        <v>8</v>
      </c>
      <c r="D87" t="s">
        <v>11</v>
      </c>
      <c r="E87" t="s">
        <v>19</v>
      </c>
      <c r="F87" t="s">
        <v>19</v>
      </c>
      <c r="G87" t="s">
        <v>35</v>
      </c>
      <c r="H87" t="s">
        <v>26</v>
      </c>
      <c r="I87" t="s">
        <v>24</v>
      </c>
    </row>
    <row r="88" spans="1:9" x14ac:dyDescent="0.25">
      <c r="A88">
        <v>87</v>
      </c>
      <c r="B88" t="s">
        <v>2</v>
      </c>
      <c r="C88" t="s">
        <v>8</v>
      </c>
      <c r="D88" t="s">
        <v>11</v>
      </c>
      <c r="E88" t="s">
        <v>19</v>
      </c>
      <c r="F88" t="s">
        <v>19</v>
      </c>
      <c r="G88" t="s">
        <v>36</v>
      </c>
      <c r="H88" t="s">
        <v>35</v>
      </c>
      <c r="I88" t="s">
        <v>23</v>
      </c>
    </row>
    <row r="89" spans="1:9" x14ac:dyDescent="0.25">
      <c r="A89">
        <v>88</v>
      </c>
      <c r="B89" t="s">
        <v>2</v>
      </c>
      <c r="C89" t="s">
        <v>8</v>
      </c>
      <c r="D89" t="s">
        <v>10</v>
      </c>
      <c r="E89" t="s">
        <v>15</v>
      </c>
      <c r="F89" t="s">
        <v>19</v>
      </c>
      <c r="G89" t="s">
        <v>26</v>
      </c>
      <c r="H89" t="s">
        <v>36</v>
      </c>
      <c r="I89" t="s">
        <v>23</v>
      </c>
    </row>
    <row r="90" spans="1:9" x14ac:dyDescent="0.25">
      <c r="A90">
        <v>89</v>
      </c>
      <c r="B90" t="s">
        <v>4</v>
      </c>
      <c r="C90" t="s">
        <v>6</v>
      </c>
      <c r="D90" t="s">
        <v>9</v>
      </c>
      <c r="E90" t="s">
        <v>15</v>
      </c>
      <c r="F90" t="s">
        <v>19</v>
      </c>
      <c r="G90" t="s">
        <v>35</v>
      </c>
      <c r="H90" t="s">
        <v>26</v>
      </c>
      <c r="I90" t="s">
        <v>23</v>
      </c>
    </row>
    <row r="91" spans="1:9" x14ac:dyDescent="0.25">
      <c r="A91">
        <v>90</v>
      </c>
      <c r="B91" t="s">
        <v>4</v>
      </c>
      <c r="C91" t="s">
        <v>6</v>
      </c>
      <c r="D91" t="s">
        <v>10</v>
      </c>
      <c r="E91" t="s">
        <v>15</v>
      </c>
      <c r="F91" t="s">
        <v>19</v>
      </c>
      <c r="G91" t="s">
        <v>36</v>
      </c>
      <c r="H91" t="s">
        <v>35</v>
      </c>
      <c r="I91" t="s">
        <v>23</v>
      </c>
    </row>
    <row r="92" spans="1:9" x14ac:dyDescent="0.25">
      <c r="A92">
        <v>91</v>
      </c>
      <c r="B92" t="s">
        <v>4</v>
      </c>
      <c r="C92" t="s">
        <v>6</v>
      </c>
      <c r="D92" t="s">
        <v>9</v>
      </c>
      <c r="E92" t="s">
        <v>15</v>
      </c>
      <c r="F92" t="s">
        <v>18</v>
      </c>
      <c r="G92" t="s">
        <v>26</v>
      </c>
      <c r="H92" t="s">
        <v>36</v>
      </c>
      <c r="I92" t="s">
        <v>23</v>
      </c>
    </row>
    <row r="93" spans="1:9" x14ac:dyDescent="0.25">
      <c r="A93">
        <v>92</v>
      </c>
      <c r="B93" t="s">
        <v>4</v>
      </c>
      <c r="C93" t="s">
        <v>6</v>
      </c>
      <c r="D93" t="s">
        <v>10</v>
      </c>
      <c r="E93" t="s">
        <v>15</v>
      </c>
      <c r="F93" t="s">
        <v>16</v>
      </c>
      <c r="G93" t="s">
        <v>35</v>
      </c>
      <c r="H93" t="s">
        <v>35</v>
      </c>
      <c r="I93" t="s">
        <v>23</v>
      </c>
    </row>
    <row r="94" spans="1:9" x14ac:dyDescent="0.25">
      <c r="A94">
        <v>93</v>
      </c>
      <c r="B94" t="s">
        <v>4</v>
      </c>
      <c r="C94" t="s">
        <v>6</v>
      </c>
      <c r="D94" t="s">
        <v>11</v>
      </c>
      <c r="E94" t="s">
        <v>15</v>
      </c>
      <c r="F94" t="s">
        <v>19</v>
      </c>
      <c r="G94" t="s">
        <v>36</v>
      </c>
      <c r="H94" t="s">
        <v>35</v>
      </c>
      <c r="I94" t="s">
        <v>23</v>
      </c>
    </row>
    <row r="95" spans="1:9" x14ac:dyDescent="0.25">
      <c r="A95">
        <v>94</v>
      </c>
      <c r="B95" t="s">
        <v>4</v>
      </c>
      <c r="C95" t="s">
        <v>6</v>
      </c>
      <c r="D95" t="s">
        <v>11</v>
      </c>
      <c r="E95" t="s">
        <v>15</v>
      </c>
      <c r="F95" t="s">
        <v>19</v>
      </c>
      <c r="G95" t="s">
        <v>26</v>
      </c>
      <c r="H95" t="s">
        <v>36</v>
      </c>
      <c r="I95" t="s">
        <v>23</v>
      </c>
    </row>
    <row r="96" spans="1:9" x14ac:dyDescent="0.25">
      <c r="A96">
        <v>95</v>
      </c>
      <c r="B96" t="s">
        <v>4</v>
      </c>
      <c r="C96" t="s">
        <v>6</v>
      </c>
      <c r="D96" t="s">
        <v>9</v>
      </c>
      <c r="E96" t="s">
        <v>15</v>
      </c>
      <c r="F96" t="s">
        <v>19</v>
      </c>
      <c r="G96" t="s">
        <v>35</v>
      </c>
      <c r="H96" t="s">
        <v>26</v>
      </c>
      <c r="I96" t="s">
        <v>23</v>
      </c>
    </row>
    <row r="97" spans="1:9" x14ac:dyDescent="0.25">
      <c r="A97">
        <v>96</v>
      </c>
      <c r="B97" t="s">
        <v>4</v>
      </c>
      <c r="C97" t="s">
        <v>6</v>
      </c>
      <c r="D97" t="s">
        <v>9</v>
      </c>
      <c r="E97" t="s">
        <v>15</v>
      </c>
      <c r="F97" t="s">
        <v>19</v>
      </c>
      <c r="G97" t="s">
        <v>36</v>
      </c>
      <c r="H97" t="s">
        <v>35</v>
      </c>
      <c r="I97" t="s">
        <v>23</v>
      </c>
    </row>
    <row r="98" spans="1:9" x14ac:dyDescent="0.25">
      <c r="A98">
        <v>97</v>
      </c>
      <c r="B98" t="s">
        <v>4</v>
      </c>
      <c r="C98" t="s">
        <v>6</v>
      </c>
      <c r="D98" t="s">
        <v>9</v>
      </c>
      <c r="E98" t="s">
        <v>15</v>
      </c>
      <c r="F98" t="s">
        <v>19</v>
      </c>
      <c r="G98" t="s">
        <v>35</v>
      </c>
      <c r="H98" t="s">
        <v>35</v>
      </c>
      <c r="I98" t="s">
        <v>23</v>
      </c>
    </row>
    <row r="99" spans="1:9" x14ac:dyDescent="0.25">
      <c r="A99">
        <v>98</v>
      </c>
      <c r="B99" t="s">
        <v>4</v>
      </c>
      <c r="C99" t="s">
        <v>6</v>
      </c>
      <c r="D99" t="s">
        <v>9</v>
      </c>
      <c r="E99" t="s">
        <v>15</v>
      </c>
      <c r="F99" t="s">
        <v>19</v>
      </c>
      <c r="G99" t="s">
        <v>36</v>
      </c>
      <c r="H99" t="s">
        <v>35</v>
      </c>
      <c r="I99" t="s">
        <v>22</v>
      </c>
    </row>
    <row r="100" spans="1:9" x14ac:dyDescent="0.25">
      <c r="A100">
        <v>99</v>
      </c>
      <c r="B100" t="s">
        <v>4</v>
      </c>
      <c r="C100" t="s">
        <v>6</v>
      </c>
      <c r="D100" t="s">
        <v>9</v>
      </c>
      <c r="E100" t="s">
        <v>19</v>
      </c>
      <c r="F100" t="s">
        <v>19</v>
      </c>
      <c r="G100" t="s">
        <v>26</v>
      </c>
      <c r="H100" t="s">
        <v>35</v>
      </c>
      <c r="I100" t="s">
        <v>22</v>
      </c>
    </row>
    <row r="101" spans="1:9" x14ac:dyDescent="0.25">
      <c r="A101">
        <v>100</v>
      </c>
      <c r="B101" t="s">
        <v>4</v>
      </c>
      <c r="C101" t="s">
        <v>6</v>
      </c>
      <c r="D101" t="s">
        <v>9</v>
      </c>
      <c r="E101" t="s">
        <v>19</v>
      </c>
      <c r="F101" t="s">
        <v>19</v>
      </c>
      <c r="G101" t="s">
        <v>35</v>
      </c>
      <c r="H101" t="s">
        <v>35</v>
      </c>
      <c r="I101" t="s">
        <v>22</v>
      </c>
    </row>
    <row r="102" spans="1:9" x14ac:dyDescent="0.25">
      <c r="A102">
        <v>101</v>
      </c>
      <c r="B102" t="s">
        <v>4</v>
      </c>
      <c r="C102" t="s">
        <v>6</v>
      </c>
      <c r="D102" t="s">
        <v>10</v>
      </c>
      <c r="E102" t="s">
        <v>19</v>
      </c>
      <c r="F102" t="s">
        <v>19</v>
      </c>
      <c r="G102" t="s">
        <v>36</v>
      </c>
      <c r="H102" t="s">
        <v>36</v>
      </c>
      <c r="I102" t="s">
        <v>22</v>
      </c>
    </row>
    <row r="103" spans="1:9" x14ac:dyDescent="0.25">
      <c r="A103">
        <v>102</v>
      </c>
      <c r="B103" t="s">
        <v>4</v>
      </c>
      <c r="C103" t="s">
        <v>6</v>
      </c>
      <c r="D103" t="s">
        <v>11</v>
      </c>
      <c r="E103" t="s">
        <v>27</v>
      </c>
      <c r="F103" t="s">
        <v>19</v>
      </c>
      <c r="G103" t="s">
        <v>26</v>
      </c>
      <c r="H103" t="s">
        <v>26</v>
      </c>
      <c r="I103" t="s">
        <v>22</v>
      </c>
    </row>
    <row r="104" spans="1:9" x14ac:dyDescent="0.25">
      <c r="A104">
        <v>103</v>
      </c>
      <c r="B104" t="s">
        <v>4</v>
      </c>
      <c r="C104" t="s">
        <v>6</v>
      </c>
      <c r="D104" t="s">
        <v>9</v>
      </c>
      <c r="E104" t="s">
        <v>16</v>
      </c>
      <c r="F104" t="s">
        <v>18</v>
      </c>
      <c r="G104" t="s">
        <v>35</v>
      </c>
      <c r="H104" t="s">
        <v>35</v>
      </c>
      <c r="I104" t="s">
        <v>22</v>
      </c>
    </row>
    <row r="105" spans="1:9" x14ac:dyDescent="0.25">
      <c r="A105">
        <v>104</v>
      </c>
      <c r="B105" t="s">
        <v>4</v>
      </c>
      <c r="C105" t="s">
        <v>6</v>
      </c>
      <c r="D105" t="s">
        <v>9</v>
      </c>
      <c r="E105" t="s">
        <v>19</v>
      </c>
      <c r="F105" t="s">
        <v>16</v>
      </c>
      <c r="G105" t="s">
        <v>36</v>
      </c>
      <c r="H105" t="s">
        <v>36</v>
      </c>
      <c r="I105" t="s">
        <v>22</v>
      </c>
    </row>
    <row r="106" spans="1:9" x14ac:dyDescent="0.25">
      <c r="A106">
        <v>105</v>
      </c>
      <c r="B106" t="s">
        <v>4</v>
      </c>
      <c r="C106" t="s">
        <v>6</v>
      </c>
      <c r="D106" t="s">
        <v>10</v>
      </c>
      <c r="E106" t="s">
        <v>19</v>
      </c>
      <c r="F106" t="s">
        <v>18</v>
      </c>
      <c r="G106" t="s">
        <v>26</v>
      </c>
      <c r="H106" t="s">
        <v>26</v>
      </c>
      <c r="I106" t="s">
        <v>22</v>
      </c>
    </row>
    <row r="107" spans="1:9" x14ac:dyDescent="0.25">
      <c r="A107">
        <v>106</v>
      </c>
      <c r="B107" t="s">
        <v>4</v>
      </c>
      <c r="C107" t="s">
        <v>6</v>
      </c>
      <c r="D107" t="s">
        <v>9</v>
      </c>
      <c r="E107" t="s">
        <v>19</v>
      </c>
      <c r="F107" t="s">
        <v>18</v>
      </c>
      <c r="G107" t="s">
        <v>35</v>
      </c>
      <c r="H107" t="s">
        <v>35</v>
      </c>
      <c r="I107" t="s">
        <v>22</v>
      </c>
    </row>
    <row r="108" spans="1:9" x14ac:dyDescent="0.25">
      <c r="A108">
        <v>107</v>
      </c>
      <c r="B108" t="s">
        <v>3</v>
      </c>
      <c r="C108" t="s">
        <v>6</v>
      </c>
      <c r="D108" t="s">
        <v>9</v>
      </c>
      <c r="E108" t="s">
        <v>19</v>
      </c>
      <c r="F108" t="s">
        <v>18</v>
      </c>
      <c r="G108" t="s">
        <v>36</v>
      </c>
      <c r="H108" t="s">
        <v>36</v>
      </c>
      <c r="I108" t="s">
        <v>22</v>
      </c>
    </row>
    <row r="109" spans="1:9" x14ac:dyDescent="0.25">
      <c r="A109">
        <v>108</v>
      </c>
      <c r="B109" t="s">
        <v>3</v>
      </c>
      <c r="C109" t="s">
        <v>6</v>
      </c>
      <c r="D109" t="s">
        <v>9</v>
      </c>
      <c r="E109" t="s">
        <v>19</v>
      </c>
      <c r="F109" t="s">
        <v>18</v>
      </c>
      <c r="G109" t="s">
        <v>26</v>
      </c>
      <c r="H109" t="s">
        <v>26</v>
      </c>
      <c r="I109" t="s">
        <v>22</v>
      </c>
    </row>
    <row r="110" spans="1:9" x14ac:dyDescent="0.25">
      <c r="A110">
        <v>109</v>
      </c>
      <c r="B110" t="s">
        <v>3</v>
      </c>
      <c r="C110" t="s">
        <v>6</v>
      </c>
      <c r="D110" t="s">
        <v>10</v>
      </c>
      <c r="E110" t="s">
        <v>19</v>
      </c>
      <c r="F110" t="s">
        <v>15</v>
      </c>
      <c r="G110" t="s">
        <v>35</v>
      </c>
      <c r="H110" t="s">
        <v>35</v>
      </c>
      <c r="I110" t="s">
        <v>23</v>
      </c>
    </row>
    <row r="111" spans="1:9" x14ac:dyDescent="0.25">
      <c r="A111">
        <v>110</v>
      </c>
      <c r="B111" t="s">
        <v>3</v>
      </c>
      <c r="C111" t="s">
        <v>6</v>
      </c>
      <c r="D111" t="s">
        <v>9</v>
      </c>
      <c r="E111" t="s">
        <v>19</v>
      </c>
      <c r="F111" t="s">
        <v>15</v>
      </c>
      <c r="G111" t="s">
        <v>36</v>
      </c>
      <c r="H111" t="s">
        <v>36</v>
      </c>
      <c r="I111" t="s">
        <v>23</v>
      </c>
    </row>
    <row r="112" spans="1:9" x14ac:dyDescent="0.25">
      <c r="A112">
        <v>111</v>
      </c>
      <c r="B112" t="s">
        <v>3</v>
      </c>
      <c r="C112" t="s">
        <v>6</v>
      </c>
      <c r="D112" t="s">
        <v>11</v>
      </c>
      <c r="E112" t="s">
        <v>19</v>
      </c>
      <c r="F112" t="s">
        <v>15</v>
      </c>
      <c r="G112" t="s">
        <v>26</v>
      </c>
      <c r="H112" t="s">
        <v>26</v>
      </c>
      <c r="I112" t="s">
        <v>23</v>
      </c>
    </row>
    <row r="113" spans="1:9" x14ac:dyDescent="0.25">
      <c r="A113">
        <v>112</v>
      </c>
      <c r="B113" t="s">
        <v>3</v>
      </c>
      <c r="C113" t="s">
        <v>6</v>
      </c>
      <c r="D113" t="s">
        <v>11</v>
      </c>
      <c r="E113" t="s">
        <v>19</v>
      </c>
      <c r="F113" t="s">
        <v>15</v>
      </c>
      <c r="G113" t="s">
        <v>35</v>
      </c>
      <c r="H113" t="s">
        <v>35</v>
      </c>
      <c r="I113" t="s">
        <v>23</v>
      </c>
    </row>
    <row r="114" spans="1:9" x14ac:dyDescent="0.25">
      <c r="A114">
        <v>113</v>
      </c>
      <c r="B114" t="s">
        <v>3</v>
      </c>
      <c r="C114" t="s">
        <v>6</v>
      </c>
      <c r="D114" t="s">
        <v>9</v>
      </c>
      <c r="E114" t="s">
        <v>19</v>
      </c>
      <c r="F114" t="s">
        <v>15</v>
      </c>
      <c r="G114" t="s">
        <v>36</v>
      </c>
      <c r="H114" t="s">
        <v>36</v>
      </c>
      <c r="I114" t="s">
        <v>23</v>
      </c>
    </row>
    <row r="115" spans="1:9" x14ac:dyDescent="0.25">
      <c r="A115">
        <v>114</v>
      </c>
      <c r="B115" t="s">
        <v>3</v>
      </c>
      <c r="C115" t="s">
        <v>6</v>
      </c>
      <c r="D115" t="s">
        <v>9</v>
      </c>
      <c r="E115" t="s">
        <v>19</v>
      </c>
      <c r="F115" t="s">
        <v>15</v>
      </c>
      <c r="G115" t="s">
        <v>26</v>
      </c>
      <c r="H115" t="s">
        <v>35</v>
      </c>
      <c r="I115" t="s">
        <v>24</v>
      </c>
    </row>
    <row r="116" spans="1:9" x14ac:dyDescent="0.25">
      <c r="A116">
        <v>115</v>
      </c>
      <c r="B116" t="s">
        <v>3</v>
      </c>
      <c r="C116" t="s">
        <v>6</v>
      </c>
      <c r="D116" t="s">
        <v>11</v>
      </c>
      <c r="E116" t="s">
        <v>27</v>
      </c>
      <c r="F116" t="s">
        <v>15</v>
      </c>
      <c r="G116" t="s">
        <v>35</v>
      </c>
      <c r="H116" t="s">
        <v>35</v>
      </c>
      <c r="I116" t="s">
        <v>24</v>
      </c>
    </row>
    <row r="117" spans="1:9" x14ac:dyDescent="0.25">
      <c r="A117">
        <v>116</v>
      </c>
      <c r="B117" t="s">
        <v>3</v>
      </c>
      <c r="C117" t="s">
        <v>6</v>
      </c>
      <c r="D117" t="s">
        <v>11</v>
      </c>
      <c r="E117" t="s">
        <v>27</v>
      </c>
      <c r="F117" t="s">
        <v>19</v>
      </c>
      <c r="G117" t="s">
        <v>36</v>
      </c>
      <c r="H117" t="s">
        <v>36</v>
      </c>
      <c r="I117" t="s">
        <v>24</v>
      </c>
    </row>
    <row r="118" spans="1:9" x14ac:dyDescent="0.25">
      <c r="A118">
        <v>117</v>
      </c>
      <c r="B118" t="s">
        <v>3</v>
      </c>
      <c r="C118" t="s">
        <v>6</v>
      </c>
      <c r="D118" t="s">
        <v>11</v>
      </c>
      <c r="E118" t="s">
        <v>27</v>
      </c>
      <c r="F118" t="s">
        <v>19</v>
      </c>
      <c r="G118" t="s">
        <v>26</v>
      </c>
      <c r="H118" t="s">
        <v>26</v>
      </c>
      <c r="I118" t="s">
        <v>24</v>
      </c>
    </row>
    <row r="119" spans="1:9" x14ac:dyDescent="0.25">
      <c r="A119">
        <v>118</v>
      </c>
      <c r="B119" t="s">
        <v>3</v>
      </c>
      <c r="C119" t="s">
        <v>6</v>
      </c>
      <c r="D119" t="s">
        <v>11</v>
      </c>
      <c r="E119" t="s">
        <v>27</v>
      </c>
      <c r="F119" t="s">
        <v>19</v>
      </c>
      <c r="G119" t="s">
        <v>35</v>
      </c>
      <c r="H119" t="s">
        <v>26</v>
      </c>
      <c r="I119" t="s">
        <v>22</v>
      </c>
    </row>
    <row r="120" spans="1:9" x14ac:dyDescent="0.25">
      <c r="A120">
        <v>119</v>
      </c>
      <c r="B120" t="s">
        <v>3</v>
      </c>
      <c r="C120" t="s">
        <v>6</v>
      </c>
      <c r="D120" t="s">
        <v>11</v>
      </c>
      <c r="E120" t="s">
        <v>27</v>
      </c>
      <c r="F120" t="s">
        <v>15</v>
      </c>
      <c r="G120" t="s">
        <v>36</v>
      </c>
      <c r="H120" t="s">
        <v>36</v>
      </c>
      <c r="I120" t="s">
        <v>22</v>
      </c>
    </row>
    <row r="121" spans="1:9" x14ac:dyDescent="0.25">
      <c r="A121">
        <v>120</v>
      </c>
      <c r="B121" t="s">
        <v>3</v>
      </c>
      <c r="C121" t="s">
        <v>6</v>
      </c>
      <c r="D121" t="s">
        <v>11</v>
      </c>
      <c r="E121" t="s">
        <v>27</v>
      </c>
      <c r="F121" t="s">
        <v>19</v>
      </c>
      <c r="G121" t="s">
        <v>26</v>
      </c>
      <c r="H121" t="s">
        <v>26</v>
      </c>
      <c r="I121" t="s">
        <v>24</v>
      </c>
    </row>
    <row r="122" spans="1:9" x14ac:dyDescent="0.25">
      <c r="A122">
        <v>121</v>
      </c>
      <c r="B122" t="s">
        <v>3</v>
      </c>
      <c r="C122" t="s">
        <v>6</v>
      </c>
      <c r="D122" t="s">
        <v>11</v>
      </c>
      <c r="E122" t="s">
        <v>27</v>
      </c>
      <c r="F122" t="s">
        <v>19</v>
      </c>
      <c r="G122" t="s">
        <v>35</v>
      </c>
      <c r="H122" t="s">
        <v>26</v>
      </c>
      <c r="I122" t="s">
        <v>24</v>
      </c>
    </row>
    <row r="123" spans="1:9" x14ac:dyDescent="0.25">
      <c r="A123">
        <v>122</v>
      </c>
      <c r="B123" t="s">
        <v>3</v>
      </c>
      <c r="C123" t="s">
        <v>6</v>
      </c>
      <c r="D123" t="s">
        <v>11</v>
      </c>
      <c r="E123" t="s">
        <v>27</v>
      </c>
      <c r="F123" t="s">
        <v>19</v>
      </c>
      <c r="G123" t="s">
        <v>36</v>
      </c>
      <c r="H123" t="s">
        <v>36</v>
      </c>
      <c r="I123" t="s">
        <v>24</v>
      </c>
    </row>
    <row r="124" spans="1:9" x14ac:dyDescent="0.25">
      <c r="A124">
        <v>123</v>
      </c>
      <c r="B124" t="s">
        <v>3</v>
      </c>
      <c r="C124" t="s">
        <v>6</v>
      </c>
      <c r="D124" t="s">
        <v>11</v>
      </c>
      <c r="E124" t="s">
        <v>27</v>
      </c>
      <c r="F124" t="s">
        <v>19</v>
      </c>
      <c r="G124" t="s">
        <v>26</v>
      </c>
      <c r="H124" t="s">
        <v>26</v>
      </c>
      <c r="I124" t="s">
        <v>24</v>
      </c>
    </row>
    <row r="125" spans="1:9" x14ac:dyDescent="0.25">
      <c r="A125">
        <v>124</v>
      </c>
      <c r="B125" t="s">
        <v>3</v>
      </c>
      <c r="C125" t="s">
        <v>6</v>
      </c>
      <c r="D125" t="s">
        <v>11</v>
      </c>
      <c r="E125" t="s">
        <v>15</v>
      </c>
      <c r="F125" t="s">
        <v>18</v>
      </c>
      <c r="G125" t="s">
        <v>35</v>
      </c>
      <c r="H125" t="s">
        <v>35</v>
      </c>
      <c r="I125" t="s">
        <v>23</v>
      </c>
    </row>
    <row r="126" spans="1:9" x14ac:dyDescent="0.25">
      <c r="A126">
        <v>125</v>
      </c>
      <c r="B126" t="s">
        <v>3</v>
      </c>
      <c r="C126" t="s">
        <v>6</v>
      </c>
      <c r="D126" t="s">
        <v>11</v>
      </c>
      <c r="E126" t="s">
        <v>27</v>
      </c>
      <c r="F126" t="s">
        <v>18</v>
      </c>
      <c r="G126" t="s">
        <v>36</v>
      </c>
      <c r="H126" t="s">
        <v>36</v>
      </c>
      <c r="I126" t="s">
        <v>22</v>
      </c>
    </row>
    <row r="127" spans="1:9" x14ac:dyDescent="0.25">
      <c r="A127">
        <v>126</v>
      </c>
      <c r="B127" t="s">
        <v>3</v>
      </c>
      <c r="C127" t="s">
        <v>6</v>
      </c>
      <c r="D127" t="s">
        <v>11</v>
      </c>
      <c r="E127" t="s">
        <v>15</v>
      </c>
      <c r="F127" t="s">
        <v>18</v>
      </c>
      <c r="G127" t="s">
        <v>26</v>
      </c>
      <c r="H127" t="s">
        <v>26</v>
      </c>
      <c r="I127" t="s">
        <v>22</v>
      </c>
    </row>
    <row r="128" spans="1:9" x14ac:dyDescent="0.25">
      <c r="A128">
        <v>127</v>
      </c>
      <c r="B128" t="s">
        <v>3</v>
      </c>
      <c r="C128" t="s">
        <v>6</v>
      </c>
      <c r="D128" t="s">
        <v>11</v>
      </c>
      <c r="E128" t="s">
        <v>27</v>
      </c>
      <c r="F128" t="s">
        <v>18</v>
      </c>
      <c r="G128" t="s">
        <v>35</v>
      </c>
      <c r="H128" t="s">
        <v>26</v>
      </c>
      <c r="I128" t="s">
        <v>22</v>
      </c>
    </row>
    <row r="129" spans="1:9" x14ac:dyDescent="0.25">
      <c r="A129">
        <v>128</v>
      </c>
      <c r="B129" t="s">
        <v>3</v>
      </c>
      <c r="C129" t="s">
        <v>6</v>
      </c>
      <c r="D129" t="s">
        <v>11</v>
      </c>
      <c r="E129" t="s">
        <v>15</v>
      </c>
      <c r="F129" t="s">
        <v>18</v>
      </c>
      <c r="G129" t="s">
        <v>36</v>
      </c>
      <c r="H129" t="s">
        <v>36</v>
      </c>
      <c r="I129" t="s">
        <v>22</v>
      </c>
    </row>
    <row r="130" spans="1:9" x14ac:dyDescent="0.25">
      <c r="A130">
        <v>129</v>
      </c>
      <c r="B130" t="s">
        <v>3</v>
      </c>
      <c r="C130" t="s">
        <v>6</v>
      </c>
      <c r="D130" t="s">
        <v>11</v>
      </c>
      <c r="E130" t="s">
        <v>27</v>
      </c>
      <c r="F130" t="s">
        <v>19</v>
      </c>
      <c r="G130" t="s">
        <v>35</v>
      </c>
      <c r="H130" t="s">
        <v>26</v>
      </c>
      <c r="I130" t="s">
        <v>23</v>
      </c>
    </row>
    <row r="131" spans="1:9" x14ac:dyDescent="0.25">
      <c r="A131">
        <v>130</v>
      </c>
      <c r="B131" t="s">
        <v>2</v>
      </c>
      <c r="C131" t="s">
        <v>6</v>
      </c>
      <c r="D131" t="s">
        <v>11</v>
      </c>
      <c r="E131" t="s">
        <v>15</v>
      </c>
      <c r="F131" t="s">
        <v>19</v>
      </c>
      <c r="G131" t="s">
        <v>36</v>
      </c>
      <c r="H131" t="s">
        <v>35</v>
      </c>
      <c r="I131" t="s">
        <v>23</v>
      </c>
    </row>
    <row r="132" spans="1:9" x14ac:dyDescent="0.25">
      <c r="A132">
        <v>131</v>
      </c>
      <c r="B132" t="s">
        <v>2</v>
      </c>
      <c r="C132" t="s">
        <v>6</v>
      </c>
      <c r="D132" t="s">
        <v>11</v>
      </c>
      <c r="E132" t="s">
        <v>27</v>
      </c>
      <c r="F132" t="s">
        <v>15</v>
      </c>
      <c r="G132" t="s">
        <v>26</v>
      </c>
      <c r="H132" t="s">
        <v>36</v>
      </c>
      <c r="I132" t="s">
        <v>23</v>
      </c>
    </row>
    <row r="133" spans="1:9" x14ac:dyDescent="0.25">
      <c r="A133">
        <v>132</v>
      </c>
      <c r="B133" t="s">
        <v>2</v>
      </c>
      <c r="C133" t="s">
        <v>6</v>
      </c>
      <c r="D133" t="s">
        <v>11</v>
      </c>
      <c r="E133" t="s">
        <v>15</v>
      </c>
      <c r="F133" t="s">
        <v>18</v>
      </c>
      <c r="G133" t="s">
        <v>35</v>
      </c>
      <c r="H133" t="s">
        <v>26</v>
      </c>
      <c r="I133" t="s">
        <v>23</v>
      </c>
    </row>
    <row r="134" spans="1:9" x14ac:dyDescent="0.25">
      <c r="A134">
        <v>133</v>
      </c>
      <c r="B134" t="s">
        <v>2</v>
      </c>
      <c r="C134" t="s">
        <v>6</v>
      </c>
      <c r="D134" t="s">
        <v>11</v>
      </c>
      <c r="E134" t="s">
        <v>27</v>
      </c>
      <c r="F134" t="s">
        <v>19</v>
      </c>
      <c r="G134" t="s">
        <v>36</v>
      </c>
      <c r="H134" t="s">
        <v>35</v>
      </c>
      <c r="I134" t="s">
        <v>24</v>
      </c>
    </row>
    <row r="135" spans="1:9" x14ac:dyDescent="0.25">
      <c r="A135">
        <v>134</v>
      </c>
      <c r="B135" t="s">
        <v>2</v>
      </c>
      <c r="C135" t="s">
        <v>6</v>
      </c>
      <c r="D135" t="s">
        <v>10</v>
      </c>
      <c r="E135" t="s">
        <v>15</v>
      </c>
      <c r="F135" t="s">
        <v>18</v>
      </c>
      <c r="G135" t="s">
        <v>26</v>
      </c>
      <c r="H135" t="s">
        <v>26</v>
      </c>
      <c r="I135" t="s">
        <v>23</v>
      </c>
    </row>
    <row r="136" spans="1:9" x14ac:dyDescent="0.25">
      <c r="A136">
        <v>135</v>
      </c>
      <c r="B136" t="s">
        <v>2</v>
      </c>
      <c r="C136" t="s">
        <v>6</v>
      </c>
      <c r="D136" t="s">
        <v>9</v>
      </c>
      <c r="E136" t="s">
        <v>27</v>
      </c>
      <c r="F136" t="s">
        <v>19</v>
      </c>
      <c r="G136" t="s">
        <v>35</v>
      </c>
      <c r="H136" t="s">
        <v>26</v>
      </c>
      <c r="I136" t="s">
        <v>23</v>
      </c>
    </row>
  </sheetData>
  <autoFilter ref="A1:I136" xr:uid="{5734A206-494A-43A8-870D-6C3E0DCAC25D}"/>
  <sortState xmlns:xlrd2="http://schemas.microsoft.com/office/spreadsheetml/2017/richdata2" ref="A2:I138">
    <sortCondition ref="C2:C138"/>
    <sortCondition ref="B2:B138"/>
  </sortState>
  <conditionalFormatting sqref="A1:I136">
    <cfRule type="containsBlanks" dxfId="0" priority="1">
      <formula>LEN(TRIM(A1))=0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D5A22-FE20-440D-9900-43EB06A6E065}">
  <dimension ref="A6:A13"/>
  <sheetViews>
    <sheetView workbookViewId="0">
      <selection activeCell="A14" sqref="A14"/>
    </sheetView>
  </sheetViews>
  <sheetFormatPr defaultRowHeight="15" x14ac:dyDescent="0.25"/>
  <sheetData>
    <row r="6" spans="1:1" x14ac:dyDescent="0.25">
      <c r="A6" t="s">
        <v>43</v>
      </c>
    </row>
    <row r="7" spans="1:1" x14ac:dyDescent="0.25">
      <c r="A7" t="s">
        <v>42</v>
      </c>
    </row>
    <row r="9" spans="1:1" x14ac:dyDescent="0.25">
      <c r="A9" t="s">
        <v>44</v>
      </c>
    </row>
    <row r="10" spans="1:1" x14ac:dyDescent="0.25">
      <c r="A10" t="s">
        <v>45</v>
      </c>
    </row>
    <row r="13" spans="1:1" x14ac:dyDescent="0.25">
      <c r="A1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Dashboard</vt:lpstr>
      <vt:lpstr>Pivot</vt:lpstr>
      <vt:lpstr>Costumer Profile</vt:lpstr>
      <vt:lpstr>Sheet3</vt:lpstr>
      <vt:lpstr>Data</vt:lpstr>
      <vt:lpstr>Note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sengelman</dc:creator>
  <cp:lastModifiedBy>sengelman</cp:lastModifiedBy>
  <dcterms:created xsi:type="dcterms:W3CDTF">2020-10-19T18:15:13Z</dcterms:created>
  <dcterms:modified xsi:type="dcterms:W3CDTF">2020-11-20T19:53:48Z</dcterms:modified>
</cp:coreProperties>
</file>